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" yWindow="105" windowWidth="20610" windowHeight="8370" tabRatio="592" firstSheet="1" activeTab="1"/>
  </bookViews>
  <sheets>
    <sheet name="FEBRERO" sheetId="1" state="hidden" r:id="rId1"/>
    <sheet name="LISTADO DE PERSONAL" sheetId="39" r:id="rId2"/>
    <sheet name="PERSONAL 022" sheetId="102" state="hidden" r:id="rId3"/>
  </sheets>
  <definedNames>
    <definedName name="_xlnm._FilterDatabase" localSheetId="0" hidden="1">FEBRERO!$B$5:$AE$16</definedName>
    <definedName name="_xlnm._FilterDatabase" localSheetId="1" hidden="1">'LISTADO DE PERSONAL'!$A$1:$D$71</definedName>
    <definedName name="_xlnm._FilterDatabase" localSheetId="2" hidden="1">'PERSONAL 022'!$A$1:$O$13</definedName>
    <definedName name="_xlnm.Print_Titles" localSheetId="1">'LISTADO DE PERSONAL'!$1:$1</definedName>
  </definedNames>
  <calcPr calcId="145621"/>
</workbook>
</file>

<file path=xl/calcChain.xml><?xml version="1.0" encoding="utf-8"?>
<calcChain xmlns="http://schemas.openxmlformats.org/spreadsheetml/2006/main">
  <c r="H13" i="102" l="1"/>
  <c r="K13" i="102" s="1"/>
  <c r="H12" i="102"/>
  <c r="K12" i="102"/>
  <c r="H11" i="102"/>
  <c r="K11" i="102"/>
  <c r="H10" i="102"/>
  <c r="H9" i="102"/>
  <c r="K9" i="102"/>
  <c r="H8" i="102"/>
  <c r="H7" i="102"/>
  <c r="K7" i="102"/>
  <c r="N7" i="102"/>
  <c r="O7" i="102" s="1"/>
  <c r="H6" i="102"/>
  <c r="K6" i="102"/>
  <c r="H5" i="102"/>
  <c r="L5" i="102" s="1"/>
  <c r="K5" i="102"/>
  <c r="H4" i="102"/>
  <c r="J4" i="102" s="1"/>
  <c r="N4" i="102" s="1"/>
  <c r="O4" i="102" s="1"/>
  <c r="H3" i="102"/>
  <c r="J3" i="102" s="1"/>
  <c r="N3" i="102" s="1"/>
  <c r="O3" i="102" s="1"/>
  <c r="K3" i="102"/>
  <c r="H2" i="102"/>
  <c r="K2" i="102" s="1"/>
  <c r="N2" i="102" s="1"/>
  <c r="O2" i="102" s="1"/>
  <c r="L6" i="102"/>
  <c r="L10" i="102"/>
  <c r="K10" i="102"/>
  <c r="J12" i="102"/>
  <c r="N12" i="102"/>
  <c r="O12" i="102" s="1"/>
  <c r="J5" i="102"/>
  <c r="L3" i="102"/>
  <c r="K4" i="102"/>
  <c r="J9" i="102"/>
  <c r="J2" i="102"/>
  <c r="J6" i="102"/>
  <c r="N6" i="102" s="1"/>
  <c r="O6" i="102" s="1"/>
  <c r="J10" i="102"/>
  <c r="J11" i="102"/>
  <c r="N10" i="102"/>
  <c r="O10" i="102" s="1"/>
  <c r="N9" i="102"/>
  <c r="O9" i="102" s="1"/>
  <c r="N11" i="102"/>
  <c r="O11" i="102" s="1"/>
  <c r="Z7" i="1"/>
  <c r="AE7" i="1" s="1"/>
  <c r="AD7" i="1"/>
  <c r="Z8" i="1"/>
  <c r="AD8" i="1"/>
  <c r="AE8" i="1"/>
  <c r="Z9" i="1"/>
  <c r="AD9" i="1"/>
  <c r="AE9" i="1"/>
  <c r="Z10" i="1"/>
  <c r="AE10" i="1" s="1"/>
  <c r="AD10" i="1"/>
  <c r="Z11" i="1"/>
  <c r="AE11" i="1" s="1"/>
  <c r="AD11" i="1"/>
  <c r="Z12" i="1"/>
  <c r="AD12" i="1"/>
  <c r="AE12" i="1"/>
  <c r="Z13" i="1"/>
  <c r="AD13" i="1"/>
  <c r="AE13" i="1"/>
  <c r="Z14" i="1"/>
  <c r="AE14" i="1" s="1"/>
  <c r="AD14" i="1"/>
  <c r="Z15" i="1"/>
  <c r="AE15" i="1" s="1"/>
  <c r="AD15" i="1"/>
  <c r="Z16" i="1"/>
  <c r="AD16" i="1"/>
  <c r="AE16" i="1"/>
  <c r="N5" i="102" l="1"/>
  <c r="O5" i="102" s="1"/>
  <c r="J8" i="102"/>
  <c r="N8" i="102" s="1"/>
  <c r="O8" i="102" s="1"/>
  <c r="J13" i="102"/>
  <c r="N13" i="102" s="1"/>
  <c r="O13" i="102" s="1"/>
  <c r="K8" i="102"/>
</calcChain>
</file>

<file path=xl/sharedStrings.xml><?xml version="1.0" encoding="utf-8"?>
<sst xmlns="http://schemas.openxmlformats.org/spreadsheetml/2006/main" count="410" uniqueCount="253">
  <si>
    <t>PLANILLA FEBRERO 2012</t>
  </si>
  <si>
    <t>No.</t>
  </si>
  <si>
    <t>PRIMER APELLIDO</t>
  </si>
  <si>
    <t>SEGUNDO APELLIDO</t>
  </si>
  <si>
    <t>PRIMER NOMBRE</t>
  </si>
  <si>
    <t>SEGUNDO NOMBRE</t>
  </si>
  <si>
    <t>NO. CM</t>
  </si>
  <si>
    <t>NO. EMPLEADO</t>
  </si>
  <si>
    <t>INSTITUCION</t>
  </si>
  <si>
    <t>PUESTO NOMINAL</t>
  </si>
  <si>
    <t>DEPARTAMENTO</t>
  </si>
  <si>
    <t>SUBDIRECCION</t>
  </si>
  <si>
    <t>DIRECCION</t>
  </si>
  <si>
    <t>PARTIDA</t>
  </si>
  <si>
    <t>PUESTO OFICIAL</t>
  </si>
  <si>
    <t>COD PUESTO</t>
  </si>
  <si>
    <t>ESPECIALIDAD</t>
  </si>
  <si>
    <t>COD ESPECIALIDAD</t>
  </si>
  <si>
    <t>RENGLON</t>
  </si>
  <si>
    <t>FECHA INGRESO</t>
  </si>
  <si>
    <t>INICIAL</t>
  </si>
  <si>
    <t>PERSONAL</t>
  </si>
  <si>
    <t>BON PROFESIONAL</t>
  </si>
  <si>
    <t>BONO ANTIGÜEDAD</t>
  </si>
  <si>
    <t>BONO ESPECÍFICO</t>
  </si>
  <si>
    <t>OTROS</t>
  </si>
  <si>
    <t>TOTAL</t>
  </si>
  <si>
    <t>DESCUENTOS</t>
  </si>
  <si>
    <t>TOTAL DESCUENTOS</t>
  </si>
  <si>
    <t>TOTAL LIQUIDO</t>
  </si>
  <si>
    <t>IGSS</t>
  </si>
  <si>
    <t>MONTEPIO</t>
  </si>
  <si>
    <t>FIANZA</t>
  </si>
  <si>
    <t>MARTINEZ</t>
  </si>
  <si>
    <t>DE LEON</t>
  </si>
  <si>
    <t>MANFREDO</t>
  </si>
  <si>
    <t>0002</t>
  </si>
  <si>
    <t>INSPECTORÍA GENERAL DEL SISTEMA NACIONAL DE SEGURIDAD</t>
  </si>
  <si>
    <t>INSPECTOR GENERAL</t>
  </si>
  <si>
    <t>2012-11130016-242-00-0101-0022-03-69-00-000-001-000-011-00002</t>
  </si>
  <si>
    <t>0000</t>
  </si>
  <si>
    <t>SIN ESPECIALIDAD</t>
  </si>
  <si>
    <t>011</t>
  </si>
  <si>
    <t>BUSTAMANTE</t>
  </si>
  <si>
    <t>FIGUEROA</t>
  </si>
  <si>
    <t>EDGAR</t>
  </si>
  <si>
    <t>RICARDO</t>
  </si>
  <si>
    <t>0003</t>
  </si>
  <si>
    <t>SECRETARÍA TÉCNICA DEL CONSEJO NACIONAL DE SEGURIDAD</t>
  </si>
  <si>
    <t>SECRETARIO</t>
  </si>
  <si>
    <t>COORDINACIÓN</t>
  </si>
  <si>
    <t>2012-11130016-242-00-0101-0000-01-67-00-000-001-000-011-00001</t>
  </si>
  <si>
    <t>SECRETARIO TECNICO</t>
  </si>
  <si>
    <t>ROJAS</t>
  </si>
  <si>
    <t>GUZMÁN</t>
  </si>
  <si>
    <t>LILIAN</t>
  </si>
  <si>
    <t>ALEYDA</t>
  </si>
  <si>
    <t>0004</t>
  </si>
  <si>
    <t>JEFE</t>
  </si>
  <si>
    <t>ADQUISICIÓN Y COMPRAS</t>
  </si>
  <si>
    <t>ADMINISTRATIVA</t>
  </si>
  <si>
    <t>ADMINISTRACIÓN Y FINANZAS</t>
  </si>
  <si>
    <t>2012-11130016-242-00-0101-0003-01-67-00-000-002-000-011-00002</t>
  </si>
  <si>
    <t>PROFESIONAL JEFE II</t>
  </si>
  <si>
    <t>ADMINISTRACIÓN</t>
  </si>
  <si>
    <t>0007</t>
  </si>
  <si>
    <t>CAMBARA</t>
  </si>
  <si>
    <t>DERAS</t>
  </si>
  <si>
    <t>MAIRA</t>
  </si>
  <si>
    <t>JUTIDH</t>
  </si>
  <si>
    <t>0005</t>
  </si>
  <si>
    <t>DIRECTORA</t>
  </si>
  <si>
    <t>2012-11130016 -242 -00 -0101 -0003 -01 -67 -00 -000 -002 -000 -022 -00006</t>
  </si>
  <si>
    <t xml:space="preserve">SUBDIRECTOR EJECUTIVO II </t>
  </si>
  <si>
    <t>022</t>
  </si>
  <si>
    <t>RODRIGUEZ</t>
  </si>
  <si>
    <t>WUG</t>
  </si>
  <si>
    <t>CLAUDIA</t>
  </si>
  <si>
    <t>FLORIZA</t>
  </si>
  <si>
    <t>0006</t>
  </si>
  <si>
    <t>SUBDIRECTOR</t>
  </si>
  <si>
    <t>RECURSOS HUMANOS</t>
  </si>
  <si>
    <t>2012-11130016 -242 -00 -0101 -0003 -01 -67 -00 -000 -002-000-022 -00007</t>
  </si>
  <si>
    <t>RAMIREZ</t>
  </si>
  <si>
    <t>MEJÍA</t>
  </si>
  <si>
    <t>RAFAEL</t>
  </si>
  <si>
    <t>ESTUARDO</t>
  </si>
  <si>
    <t>ALMACÉN E INVENTARIOS</t>
  </si>
  <si>
    <t>2012-11130016-242-00-0101-0003-01-67-00-000-002-000-011-00001</t>
  </si>
  <si>
    <t>GONZALEZ</t>
  </si>
  <si>
    <t>TEO</t>
  </si>
  <si>
    <t>----</t>
  </si>
  <si>
    <t>0008</t>
  </si>
  <si>
    <t>TESORERÍA</t>
  </si>
  <si>
    <t>2012-11130016-242-00-0101-0003-01-67-00-000-002-000-011-00005</t>
  </si>
  <si>
    <t>DÁVILA</t>
  </si>
  <si>
    <t>MARCO</t>
  </si>
  <si>
    <t>VINICIO</t>
  </si>
  <si>
    <t>0009</t>
  </si>
  <si>
    <t>SUBSECRETARIO</t>
  </si>
  <si>
    <t>2012-11130016-242-00-0101-0001-01-67-00-000-001-000-022-00001</t>
  </si>
  <si>
    <t xml:space="preserve">DIRECTOR EJECUTIVO III </t>
  </si>
  <si>
    <t>BONILLA</t>
  </si>
  <si>
    <t>WALLACE</t>
  </si>
  <si>
    <t>DAVID</t>
  </si>
  <si>
    <t>INSTITUTO NACIONAL DE ESTUDIOS ESTRATÉGICOS EN SEGURIDAD</t>
  </si>
  <si>
    <t xml:space="preserve">MÉRIDA </t>
  </si>
  <si>
    <t>GONZÁLEZ</t>
  </si>
  <si>
    <t>MARIO</t>
  </si>
  <si>
    <t>ALFREDO</t>
  </si>
  <si>
    <t>001</t>
  </si>
  <si>
    <t>DIRECTOR GENERAL</t>
  </si>
  <si>
    <t>DIRECCIÓN GENERAL</t>
  </si>
  <si>
    <t>2012-11130016-242-00-0101-0008-02-68-00-000-001-000-011-00001</t>
  </si>
  <si>
    <t>RENGLÓN</t>
  </si>
  <si>
    <t>NOMBRE COMPLETO</t>
  </si>
  <si>
    <t>SILVIA MARYNELLY DE LEÓN GARZONA</t>
  </si>
  <si>
    <t>COORDINADORA DE LA SECRETARÍA TÉCNICA DEL CONSEJO NACIONAL DE SEGURIDAD</t>
  </si>
  <si>
    <t>SANDY MARIELA  SANTIZO</t>
  </si>
  <si>
    <t>ASISTENTE EJECUTIVA DE COORDINACIÓN</t>
  </si>
  <si>
    <t>RAUL ALBERTO ROCA MARTÍNEZ</t>
  </si>
  <si>
    <t>GESTOR, COMISIÓN ASESORAMIENTO Y PLANIFICACIÓN   -CAP-</t>
  </si>
  <si>
    <t>SUBCOORDINACIÓN</t>
  </si>
  <si>
    <t>MOISES CORNEJO PÉREZ</t>
  </si>
  <si>
    <t>SUBCOORDINADOR DE LA SECRETARÍA TÉCNICA DEL CONSEJO NACIONAL DE SEGURIDAD</t>
  </si>
  <si>
    <t>JOHANNA PAOLA GARCÍA GARCÍA</t>
  </si>
  <si>
    <t>ASISTENTE EJECUTIVA SUBCOORDINADOR</t>
  </si>
  <si>
    <t>UNIDAD DE AUDITORÍA INTERNA</t>
  </si>
  <si>
    <t>VÍCTOR HUGO HERNÁNDEZ AQUINO</t>
  </si>
  <si>
    <t>DIRECTOR DE AUDITORIA INTERNA</t>
  </si>
  <si>
    <t>CARLOS EDUARDO RIVAS</t>
  </si>
  <si>
    <t>ANALISTA DE AUDITORÍA</t>
  </si>
  <si>
    <t>DIRECCIÓN FINANCIERA</t>
  </si>
  <si>
    <t>MAIRA JUDITH CAMBARA DERAS</t>
  </si>
  <si>
    <t>DIRECTORA FINANCIERA</t>
  </si>
  <si>
    <t>RONALD DAVID RAYMUNDO DONIS</t>
  </si>
  <si>
    <t>SUBDIRECTOR FINANCIERO</t>
  </si>
  <si>
    <t>JEFE DE INVENTARIOS</t>
  </si>
  <si>
    <t>ANA RAQUEL FUENTES CERMEÑO</t>
  </si>
  <si>
    <t>JEFE DE TESORERÍA</t>
  </si>
  <si>
    <t>RICARDO  GONZALEZ TEO</t>
  </si>
  <si>
    <t>JEFE DE CONTABILIDAD</t>
  </si>
  <si>
    <t>JESSICA MARÍA MOLINA ORELLANA</t>
  </si>
  <si>
    <t>JEFE DE PRESUPUESTO</t>
  </si>
  <si>
    <t>DIRECCIÓN DE ASUNTOS JURÍDICOS</t>
  </si>
  <si>
    <t>RITA MARÍA BUESO CASTAÑEDA DE AGUILAR</t>
  </si>
  <si>
    <t>DIRECTOR DE ASUNTOS JURÍDICOS</t>
  </si>
  <si>
    <t>PROCURADOR</t>
  </si>
  <si>
    <t>DIRECCIÓN DE RECURSOS HUMANOS</t>
  </si>
  <si>
    <t>LORENA ISABEL GUERRA FERNÁNDEZ</t>
  </si>
  <si>
    <t>DIRECTOR DE RECURSOS HUMANOS</t>
  </si>
  <si>
    <t>ADELA MARÍA PINEDA HERRERA DE MEDINA</t>
  </si>
  <si>
    <t>ASESOR JURIDICO LABORAL DE RECURSOS HUMANOS</t>
  </si>
  <si>
    <t>ANA CECILIA GONZÁLEZ MEJÍA</t>
  </si>
  <si>
    <t>JEFE DE ADMISIÓN</t>
  </si>
  <si>
    <t>ANA ESTHER ZEPEDA CENTES</t>
  </si>
  <si>
    <t>JEFE DE GESTIÓN</t>
  </si>
  <si>
    <t>KAREN VIVIANA CHUR ECHEVERRÍA</t>
  </si>
  <si>
    <t>JEFE DE ADMINISTRACIÓN DE NÓMINA</t>
  </si>
  <si>
    <t>DIRECCIÓN DE PLANIFICACIÓN</t>
  </si>
  <si>
    <t>CESAR ENRIQUE DE LEÓN CORZO</t>
  </si>
  <si>
    <t>DIRECTOR DE PLANIFICACIÓN</t>
  </si>
  <si>
    <t>LILIAN PATRICIA VILLATORO PÉREZ</t>
  </si>
  <si>
    <t>SUBDIRECTOR DE PLANIFICACIÓN</t>
  </si>
  <si>
    <t>ANALISTA DE PLANIFICACIÓN</t>
  </si>
  <si>
    <t>DIRECCIÓN ADMINISTRATIVA</t>
  </si>
  <si>
    <t>MARIO ALEJANDRO QUEVEDO ALAY</t>
  </si>
  <si>
    <t>DIRECTOR ADMINISTRATIVO</t>
  </si>
  <si>
    <t>CARMEN FABIOLA DEL CID ALONSO</t>
  </si>
  <si>
    <t>ENCARGADO DE UIP</t>
  </si>
  <si>
    <t>JEFE DE ALMACÉN</t>
  </si>
  <si>
    <t>ROEL ANTONIO LÓPEZ SALGUERO</t>
  </si>
  <si>
    <t>JEFE DE COMPRAS Y CONTRATACIONES</t>
  </si>
  <si>
    <t>JOSE FERNANDO GUTIERREZ GOMEZ</t>
  </si>
  <si>
    <t>JEFE DE SERVICIOS GENERALES</t>
  </si>
  <si>
    <t>MADELEIN EMILIA CADENAS GODINEZ            </t>
  </si>
  <si>
    <t>RECEPCIONISTA</t>
  </si>
  <si>
    <t>CRISTIAN ALEXANDER BERGANZA RECINOS</t>
  </si>
  <si>
    <t>CONDUCTOR</t>
  </si>
  <si>
    <t>BERNABE GARCÍA CHALI</t>
  </si>
  <si>
    <t>MENSAJERO</t>
  </si>
  <si>
    <t>JESUS FERNANDO MORALES MORALES</t>
  </si>
  <si>
    <t>SUPERVISOR DE GUARDIANES</t>
  </si>
  <si>
    <t>GUARDIAN</t>
  </si>
  <si>
    <t>JOSE MARIA REINOSO PAYES</t>
  </si>
  <si>
    <t>MARCO AURELIO PÉREZ PÉREZ</t>
  </si>
  <si>
    <t>ERICK IVÁN HERNÁNDEZ SÁNCHEZ</t>
  </si>
  <si>
    <t>CONSERJE</t>
  </si>
  <si>
    <t>ANGELA PETRONILA ZAPETA RIVERA</t>
  </si>
  <si>
    <t>CARMELINA ARACELY AREVALO DE JUÁREZ</t>
  </si>
  <si>
    <t>DIRECCIÓN DE MONITOREO Y COMUNICACIÓN</t>
  </si>
  <si>
    <t>GABRIEL JUÁREZ LUCAS</t>
  </si>
  <si>
    <t>DIRECTOR DE MONITOREO Y COMUNICACIÓN</t>
  </si>
  <si>
    <t>SUBDIRECTOR DE INFORMÁTICA</t>
  </si>
  <si>
    <t>JEFE DE INFORMÁTICA</t>
  </si>
  <si>
    <t>FREDY RODOLFO MICHELENA IBARRA</t>
  </si>
  <si>
    <t>ANALISTA DE INFORMÁTICA</t>
  </si>
  <si>
    <t>JEFE DE TELECOMUNICACIONES</t>
  </si>
  <si>
    <t>SUBDIRECTOR DE MONITOREO Y ESTADÍSTICA</t>
  </si>
  <si>
    <t>FREDY GERARDO SOLANO LOPEZ</t>
  </si>
  <si>
    <t>JEFE DE MONITOREO Y ESTADÍSTICA</t>
  </si>
  <si>
    <t>JOSÉ MARIANO DÍAZ DUARTE</t>
  </si>
  <si>
    <t>ANALISTA DE MONITOREO Y ESTADÍSTICA</t>
  </si>
  <si>
    <t>YILMA MARÍA SAZO ROJAS</t>
  </si>
  <si>
    <t>LUISA FERNANDA SÁNCHEZ GÓMEZ</t>
  </si>
  <si>
    <t>SUBDIRECTOR DE ANÁLISIS</t>
  </si>
  <si>
    <t>JEFE DE ANALISIS INTERIOR Y EXTERIOR</t>
  </si>
  <si>
    <t>CINTIA YANET PEÑA BARILLAS</t>
  </si>
  <si>
    <t>ANALISTA DE SEGURIDAD INTERIOR Y EXTERIOR</t>
  </si>
  <si>
    <t>DICK ROBERTO FLETCHER GARCÍA</t>
  </si>
  <si>
    <t>LOURDES MARIA  PACHECO QUIROA</t>
  </si>
  <si>
    <t>DEYANIRA ANELY GÓMEZ PINEDA</t>
  </si>
  <si>
    <t>ANALISTA DE RIESGOS Y AMENAZAS</t>
  </si>
  <si>
    <t>DIRECCIÓN DE POLÍTICA Y ESTRATEGIA</t>
  </si>
  <si>
    <t>SARA ELIZABETH ALONZO MENDOZA</t>
  </si>
  <si>
    <t>DIRECTOR DE POLÍTICA Y ESTRATÉGIA</t>
  </si>
  <si>
    <t>JOSELYNE SARG BONILLA</t>
  </si>
  <si>
    <t>SUBDIRECTOR DE POLÍTICA</t>
  </si>
  <si>
    <t>SUBDIRECTOR DE ESTRATÉGIA</t>
  </si>
  <si>
    <t>COMISIÓN DE ASESORAMIENTO Y PLANIFICACIÓN</t>
  </si>
  <si>
    <t>INGRID JEANETTE PACHECO CARRERA</t>
  </si>
  <si>
    <t>DIRECTOR AMBITO CARRERA PROFESIONAL DEL SISTEMA</t>
  </si>
  <si>
    <t>EDUARDO GUILLERMO SPIEGELER QUIÑONEZ</t>
  </si>
  <si>
    <t>DIRECTOR AMBITO GESTION DE RIESGO Y DEFENSA CIVIL</t>
  </si>
  <si>
    <t>NELSON ISAIAS CANCINOS TORRES</t>
  </si>
  <si>
    <t>DIRECTOR AMBITO DE INTELIGENCIA DE ESTADO</t>
  </si>
  <si>
    <t>JOSÉ ANDRÉS REYES VALENZUELA</t>
  </si>
  <si>
    <t>DIRECTOR AMBITO DE SEGURIDAD EXTERIOR</t>
  </si>
  <si>
    <t>SANDY MELISSA LOHOL CALDERÓN</t>
  </si>
  <si>
    <t>DIRECTOR AMBITO DE SEGURIDAD INTERIOR</t>
  </si>
  <si>
    <t>ANA CLAUDIA GUIROLA DE DAVILA</t>
  </si>
  <si>
    <t>ANALISTA DE COMPRAS Y CONTRATACIONES</t>
  </si>
  <si>
    <t>JEFE RIESGOS Y AMENAZAS</t>
  </si>
  <si>
    <t>ASTRID CAROLINA VILLATORO SOLORZANO</t>
  </si>
  <si>
    <t>NO. DE PUESTOS</t>
  </si>
  <si>
    <t>SUELDO INICIAL</t>
  </si>
  <si>
    <t>BONO PROFESIONAL</t>
  </si>
  <si>
    <t>OTROS 66-2000</t>
  </si>
  <si>
    <t>BANTRAB</t>
  </si>
  <si>
    <t>ISR</t>
  </si>
  <si>
    <t>DIRECTOR EJECUTIVO II</t>
  </si>
  <si>
    <t>2</t>
  </si>
  <si>
    <t>DIRECTOR EJECUTIVO IV</t>
  </si>
  <si>
    <t>4</t>
  </si>
  <si>
    <t>SUBDIRECTOR EJECUTIVO II</t>
  </si>
  <si>
    <t>6</t>
  </si>
  <si>
    <r>
      <t xml:space="preserve">DIRECTOR EJECUTIVO II </t>
    </r>
    <r>
      <rPr>
        <b/>
        <sz val="12"/>
        <rFont val="Arial Narrow"/>
        <family val="2"/>
      </rPr>
      <t>*</t>
    </r>
  </si>
  <si>
    <t>8</t>
  </si>
  <si>
    <t>10</t>
  </si>
  <si>
    <t>12</t>
  </si>
  <si>
    <t>*</t>
  </si>
  <si>
    <t>SUSPENDIDA POR GRAVIDEZ</t>
  </si>
  <si>
    <t xml:space="preserve"> LUIS ARNULFO ELIAS  HIGUEROS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</si>
</sst>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2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  <font>
      <b/>
      <sz val="10.5"/>
      <color theme="1"/>
      <name val="Arial Narrow"/>
      <family val="2"/>
    </font>
    <font>
      <b/>
      <sz val="10.5"/>
      <color theme="3" tint="-0.499984740745262"/>
      <name val="Arial Narrow"/>
      <family val="2"/>
    </font>
    <font>
      <sz val="10.5"/>
      <color theme="3" tint="-0.499984740745262"/>
      <name val="Arial Narrow"/>
      <family val="2"/>
    </font>
    <font>
      <b/>
      <sz val="12"/>
      <color theme="3" tint="-0.499984740745262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3" tint="-0.499984740745262"/>
      <name val="Arial Narrow"/>
      <family val="2"/>
    </font>
    <font>
      <sz val="10"/>
      <color theme="1"/>
      <name val="Arial Narrow"/>
      <family val="2"/>
    </font>
    <font>
      <u/>
      <sz val="10.5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4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justify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4" fontId="21" fillId="0" borderId="1" xfId="0" applyNumberFormat="1" applyFont="1" applyFill="1" applyBorder="1" applyAlignment="1">
      <alignment horizontal="left" vertical="center" wrapText="1"/>
    </xf>
    <xf numFmtId="44" fontId="10" fillId="3" borderId="3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4" fontId="10" fillId="3" borderId="11" xfId="0" applyNumberFormat="1" applyFont="1" applyFill="1" applyBorder="1" applyAlignment="1">
      <alignment horizontal="center" vertical="center" wrapText="1"/>
    </xf>
    <xf numFmtId="44" fontId="10" fillId="3" borderId="12" xfId="0" applyNumberFormat="1" applyFont="1" applyFill="1" applyBorder="1" applyAlignment="1">
      <alignment horizontal="center" vertical="center" wrapText="1"/>
    </xf>
    <xf numFmtId="44" fontId="10" fillId="3" borderId="13" xfId="0" applyNumberFormat="1" applyFont="1" applyFill="1" applyBorder="1" applyAlignment="1">
      <alignment horizontal="center" vertical="center" wrapText="1"/>
    </xf>
    <xf numFmtId="44" fontId="10" fillId="3" borderId="3" xfId="0" applyNumberFormat="1" applyFont="1" applyFill="1" applyBorder="1" applyAlignment="1">
      <alignment horizontal="center" vertical="center" wrapText="1"/>
    </xf>
    <xf numFmtId="44" fontId="10" fillId="3" borderId="7" xfId="0" applyNumberFormat="1" applyFont="1" applyFill="1" applyBorder="1" applyAlignment="1">
      <alignment horizontal="center" vertical="center" wrapText="1"/>
    </xf>
    <xf numFmtId="44" fontId="10" fillId="3" borderId="8" xfId="0" applyNumberFormat="1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E16"/>
  <sheetViews>
    <sheetView zoomScale="70" zoomScaleNormal="70" workbookViewId="0">
      <selection activeCell="AB12" sqref="AB12"/>
    </sheetView>
  </sheetViews>
  <sheetFormatPr baseColWidth="10" defaultColWidth="9.140625" defaultRowHeight="15" x14ac:dyDescent="0.25"/>
  <cols>
    <col min="1" max="1" width="4.5703125" style="11" bestFit="1" customWidth="1"/>
    <col min="2" max="2" width="17.7109375" customWidth="1"/>
    <col min="3" max="3" width="13.5703125" customWidth="1"/>
    <col min="4" max="4" width="15.42578125" customWidth="1"/>
    <col min="5" max="5" width="16.28515625" customWidth="1"/>
    <col min="6" max="6" width="15" hidden="1" customWidth="1"/>
    <col min="7" max="7" width="13.5703125" hidden="1" customWidth="1"/>
    <col min="8" max="8" width="27.85546875" hidden="1" customWidth="1"/>
    <col min="9" max="9" width="19.7109375" hidden="1" customWidth="1"/>
    <col min="10" max="10" width="20.140625" hidden="1" customWidth="1"/>
    <col min="11" max="11" width="19.140625" hidden="1" customWidth="1"/>
    <col min="12" max="12" width="20" hidden="1" customWidth="1"/>
    <col min="13" max="13" width="29.7109375" hidden="1" customWidth="1"/>
    <col min="14" max="14" width="18.85546875" hidden="1" customWidth="1"/>
    <col min="15" max="15" width="8.7109375" hidden="1" customWidth="1"/>
    <col min="16" max="16" width="18.140625" hidden="1" customWidth="1"/>
    <col min="17" max="17" width="18" hidden="1" customWidth="1"/>
    <col min="18" max="18" width="12.85546875" hidden="1" customWidth="1"/>
    <col min="19" max="19" width="14.28515625" hidden="1" customWidth="1"/>
    <col min="20" max="20" width="12.42578125" customWidth="1"/>
    <col min="21" max="21" width="12.5703125" customWidth="1"/>
    <col min="22" max="22" width="15.28515625" customWidth="1"/>
    <col min="23" max="23" width="14.28515625" customWidth="1"/>
    <col min="24" max="24" width="17.140625" customWidth="1"/>
    <col min="25" max="25" width="9.7109375" customWidth="1"/>
    <col min="26" max="26" width="15.5703125" customWidth="1"/>
    <col min="27" max="30" width="15" customWidth="1"/>
    <col min="31" max="31" width="12.42578125" customWidth="1"/>
    <col min="32" max="256" width="11.42578125" customWidth="1"/>
  </cols>
  <sheetData>
    <row r="2" spans="1:31" ht="21" x14ac:dyDescent="0.35">
      <c r="D2" s="68" t="s">
        <v>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4" spans="1:31" ht="15.75" thickBot="1" x14ac:dyDescent="0.3"/>
    <row r="5" spans="1:31" ht="32.25" customHeight="1" thickBot="1" x14ac:dyDescent="0.3">
      <c r="A5" s="64" t="s">
        <v>1</v>
      </c>
      <c r="B5" s="64" t="s">
        <v>2</v>
      </c>
      <c r="C5" s="64" t="s">
        <v>3</v>
      </c>
      <c r="D5" s="64" t="s">
        <v>4</v>
      </c>
      <c r="E5" s="64" t="s">
        <v>5</v>
      </c>
      <c r="F5" s="66" t="s">
        <v>6</v>
      </c>
      <c r="G5" s="64" t="s">
        <v>7</v>
      </c>
      <c r="H5" s="64" t="s">
        <v>8</v>
      </c>
      <c r="I5" s="64" t="s">
        <v>9</v>
      </c>
      <c r="J5" s="64" t="s">
        <v>10</v>
      </c>
      <c r="K5" s="64" t="s">
        <v>11</v>
      </c>
      <c r="L5" s="64" t="s">
        <v>12</v>
      </c>
      <c r="M5" s="64" t="s">
        <v>13</v>
      </c>
      <c r="N5" s="64" t="s">
        <v>14</v>
      </c>
      <c r="O5" s="64" t="s">
        <v>15</v>
      </c>
      <c r="P5" s="64" t="s">
        <v>16</v>
      </c>
      <c r="Q5" s="64" t="s">
        <v>17</v>
      </c>
      <c r="R5" s="64" t="s">
        <v>18</v>
      </c>
      <c r="S5" s="64" t="s">
        <v>19</v>
      </c>
      <c r="T5" s="64" t="s">
        <v>20</v>
      </c>
      <c r="U5" s="64" t="s">
        <v>21</v>
      </c>
      <c r="V5" s="64" t="s">
        <v>22</v>
      </c>
      <c r="W5" s="64" t="s">
        <v>23</v>
      </c>
      <c r="X5" s="64" t="s">
        <v>24</v>
      </c>
      <c r="Y5" s="64" t="s">
        <v>25</v>
      </c>
      <c r="Z5" s="64" t="s">
        <v>26</v>
      </c>
      <c r="AA5" s="73" t="s">
        <v>27</v>
      </c>
      <c r="AB5" s="74"/>
      <c r="AC5" s="75"/>
      <c r="AD5" s="71" t="s">
        <v>28</v>
      </c>
      <c r="AE5" s="69" t="s">
        <v>29</v>
      </c>
    </row>
    <row r="6" spans="1:31" ht="16.5" hidden="1" thickBot="1" x14ac:dyDescent="0.3">
      <c r="A6" s="65"/>
      <c r="B6" s="65"/>
      <c r="C6" s="65"/>
      <c r="D6" s="65"/>
      <c r="E6" s="65"/>
      <c r="F6" s="67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2" t="s">
        <v>30</v>
      </c>
      <c r="AB6" s="62" t="s">
        <v>31</v>
      </c>
      <c r="AC6" s="62" t="s">
        <v>32</v>
      </c>
      <c r="AD6" s="72"/>
      <c r="AE6" s="70"/>
    </row>
    <row r="7" spans="1:31" ht="47.25" hidden="1" x14ac:dyDescent="0.25">
      <c r="A7" s="13">
        <v>1</v>
      </c>
      <c r="B7" s="14" t="s">
        <v>33</v>
      </c>
      <c r="C7" s="15" t="s">
        <v>34</v>
      </c>
      <c r="D7" s="15" t="s">
        <v>35</v>
      </c>
      <c r="E7" s="15"/>
      <c r="F7" s="16" t="s">
        <v>36</v>
      </c>
      <c r="G7" s="15">
        <v>9901111937</v>
      </c>
      <c r="H7" s="17" t="s">
        <v>37</v>
      </c>
      <c r="I7" s="17" t="s">
        <v>38</v>
      </c>
      <c r="J7" s="17"/>
      <c r="K7" s="17"/>
      <c r="L7" s="17"/>
      <c r="M7" s="17" t="s">
        <v>39</v>
      </c>
      <c r="N7" s="17" t="s">
        <v>38</v>
      </c>
      <c r="O7" s="18" t="s">
        <v>40</v>
      </c>
      <c r="P7" s="17" t="s">
        <v>41</v>
      </c>
      <c r="Q7" s="18" t="s">
        <v>40</v>
      </c>
      <c r="R7" s="16" t="s">
        <v>42</v>
      </c>
      <c r="S7" s="19">
        <v>40926</v>
      </c>
      <c r="T7" s="20">
        <v>12000</v>
      </c>
      <c r="U7" s="21"/>
      <c r="V7" s="20">
        <v>375</v>
      </c>
      <c r="W7" s="21"/>
      <c r="X7" s="20">
        <v>5000</v>
      </c>
      <c r="Y7" s="20">
        <v>250</v>
      </c>
      <c r="Z7" s="20">
        <f t="shared" ref="Z7:Z16" si="0">T7+U7+V7+W7+X7+Y7</f>
        <v>17625</v>
      </c>
      <c r="AA7" s="20"/>
      <c r="AB7" s="20">
        <v>2606.25</v>
      </c>
      <c r="AC7" s="20">
        <v>233.52</v>
      </c>
      <c r="AD7" s="20">
        <f t="shared" ref="AD7:AD16" si="1">AA7+AB7+AC7</f>
        <v>2839.77</v>
      </c>
      <c r="AE7" s="20">
        <f t="shared" ref="AE7:AE16" si="2">Z7-AD7</f>
        <v>14785.23</v>
      </c>
    </row>
    <row r="8" spans="1:31" ht="47.25" hidden="1" x14ac:dyDescent="0.25">
      <c r="A8" s="12">
        <v>2</v>
      </c>
      <c r="B8" s="10" t="s">
        <v>43</v>
      </c>
      <c r="C8" s="1" t="s">
        <v>44</v>
      </c>
      <c r="D8" s="1" t="s">
        <v>45</v>
      </c>
      <c r="E8" s="1" t="s">
        <v>46</v>
      </c>
      <c r="F8" s="4" t="s">
        <v>47</v>
      </c>
      <c r="G8" s="1">
        <v>9901111948</v>
      </c>
      <c r="H8" s="2" t="s">
        <v>48</v>
      </c>
      <c r="I8" s="2" t="s">
        <v>49</v>
      </c>
      <c r="J8" s="2"/>
      <c r="K8" s="2"/>
      <c r="L8" s="2" t="s">
        <v>50</v>
      </c>
      <c r="M8" s="2" t="s">
        <v>51</v>
      </c>
      <c r="N8" s="2" t="s">
        <v>52</v>
      </c>
      <c r="O8" s="3" t="s">
        <v>40</v>
      </c>
      <c r="P8" s="2" t="s">
        <v>41</v>
      </c>
      <c r="Q8" s="3" t="s">
        <v>40</v>
      </c>
      <c r="R8" s="4" t="s">
        <v>42</v>
      </c>
      <c r="S8" s="5">
        <v>40927</v>
      </c>
      <c r="T8" s="6">
        <v>14547</v>
      </c>
      <c r="U8" s="6"/>
      <c r="V8" s="6">
        <v>375</v>
      </c>
      <c r="W8" s="6"/>
      <c r="X8" s="6">
        <v>5000</v>
      </c>
      <c r="Y8" s="6">
        <v>250</v>
      </c>
      <c r="Z8" s="6">
        <f t="shared" si="0"/>
        <v>20172</v>
      </c>
      <c r="AA8" s="6"/>
      <c r="AB8" s="6">
        <v>2988.3</v>
      </c>
      <c r="AC8" s="6">
        <v>267.75</v>
      </c>
      <c r="AD8" s="6">
        <f t="shared" si="1"/>
        <v>3256.05</v>
      </c>
      <c r="AE8" s="6">
        <f t="shared" si="2"/>
        <v>16915.95</v>
      </c>
    </row>
    <row r="9" spans="1:31" ht="47.25" hidden="1" x14ac:dyDescent="0.25">
      <c r="A9" s="9">
        <v>3</v>
      </c>
      <c r="B9" s="1" t="s">
        <v>53</v>
      </c>
      <c r="C9" s="1" t="s">
        <v>54</v>
      </c>
      <c r="D9" s="1" t="s">
        <v>55</v>
      </c>
      <c r="E9" s="1" t="s">
        <v>56</v>
      </c>
      <c r="F9" s="4" t="s">
        <v>57</v>
      </c>
      <c r="G9" s="1">
        <v>9901112063</v>
      </c>
      <c r="H9" s="2" t="s">
        <v>48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63</v>
      </c>
      <c r="O9" s="8">
        <v>5020</v>
      </c>
      <c r="P9" s="2" t="s">
        <v>64</v>
      </c>
      <c r="Q9" s="3" t="s">
        <v>65</v>
      </c>
      <c r="R9" s="4" t="s">
        <v>42</v>
      </c>
      <c r="S9" s="5">
        <v>40940</v>
      </c>
      <c r="T9" s="6">
        <v>4219</v>
      </c>
      <c r="U9" s="6"/>
      <c r="V9" s="6"/>
      <c r="W9" s="6"/>
      <c r="X9" s="6">
        <v>2000</v>
      </c>
      <c r="Y9" s="6">
        <v>250</v>
      </c>
      <c r="Z9" s="6">
        <f t="shared" si="0"/>
        <v>6469</v>
      </c>
      <c r="AA9" s="6">
        <v>186.57</v>
      </c>
      <c r="AB9" s="6">
        <v>808.47</v>
      </c>
      <c r="AC9" s="6">
        <v>83.58</v>
      </c>
      <c r="AD9" s="6">
        <f t="shared" si="1"/>
        <v>1078.6199999999999</v>
      </c>
      <c r="AE9" s="6">
        <f t="shared" si="2"/>
        <v>5390.38</v>
      </c>
    </row>
    <row r="10" spans="1:31" ht="47.25" hidden="1" x14ac:dyDescent="0.25">
      <c r="A10" s="12">
        <v>4</v>
      </c>
      <c r="B10" s="10" t="s">
        <v>66</v>
      </c>
      <c r="C10" s="1" t="s">
        <v>67</v>
      </c>
      <c r="D10" s="1" t="s">
        <v>68</v>
      </c>
      <c r="E10" s="1" t="s">
        <v>69</v>
      </c>
      <c r="F10" s="4" t="s">
        <v>70</v>
      </c>
      <c r="G10" s="1">
        <v>9901112061</v>
      </c>
      <c r="H10" s="2" t="s">
        <v>48</v>
      </c>
      <c r="I10" s="2" t="s">
        <v>71</v>
      </c>
      <c r="J10" s="2"/>
      <c r="K10" s="2"/>
      <c r="L10" s="2" t="s">
        <v>61</v>
      </c>
      <c r="M10" s="2" t="s">
        <v>72</v>
      </c>
      <c r="N10" s="2" t="s">
        <v>73</v>
      </c>
      <c r="O10" s="3" t="s">
        <v>40</v>
      </c>
      <c r="P10" s="2" t="s">
        <v>41</v>
      </c>
      <c r="Q10" s="3" t="s">
        <v>40</v>
      </c>
      <c r="R10" s="4" t="s">
        <v>74</v>
      </c>
      <c r="S10" s="5">
        <v>40940</v>
      </c>
      <c r="T10" s="6">
        <v>18000</v>
      </c>
      <c r="U10" s="6"/>
      <c r="V10" s="6"/>
      <c r="W10" s="6"/>
      <c r="X10" s="6"/>
      <c r="Y10" s="6">
        <v>250</v>
      </c>
      <c r="Z10" s="6">
        <f t="shared" si="0"/>
        <v>18250</v>
      </c>
      <c r="AA10" s="6">
        <v>540</v>
      </c>
      <c r="AB10" s="6">
        <v>2700</v>
      </c>
      <c r="AC10" s="6">
        <v>241.92</v>
      </c>
      <c r="AD10" s="6">
        <f t="shared" si="1"/>
        <v>3481.92</v>
      </c>
      <c r="AE10" s="6">
        <f t="shared" si="2"/>
        <v>14768.08</v>
      </c>
    </row>
    <row r="11" spans="1:31" ht="47.25" hidden="1" x14ac:dyDescent="0.25">
      <c r="A11" s="9">
        <v>5</v>
      </c>
      <c r="B11" s="1" t="s">
        <v>75</v>
      </c>
      <c r="C11" s="1" t="s">
        <v>76</v>
      </c>
      <c r="D11" s="1" t="s">
        <v>77</v>
      </c>
      <c r="E11" s="1" t="s">
        <v>78</v>
      </c>
      <c r="F11" s="4" t="s">
        <v>79</v>
      </c>
      <c r="G11" s="1">
        <v>990068852</v>
      </c>
      <c r="H11" s="2" t="s">
        <v>48</v>
      </c>
      <c r="I11" s="2" t="s">
        <v>80</v>
      </c>
      <c r="J11" s="2"/>
      <c r="K11" s="2" t="s">
        <v>81</v>
      </c>
      <c r="L11" s="2" t="s">
        <v>61</v>
      </c>
      <c r="M11" s="2" t="s">
        <v>82</v>
      </c>
      <c r="N11" s="2" t="s">
        <v>73</v>
      </c>
      <c r="O11" s="3" t="s">
        <v>40</v>
      </c>
      <c r="P11" s="2" t="s">
        <v>41</v>
      </c>
      <c r="Q11" s="3" t="s">
        <v>40</v>
      </c>
      <c r="R11" s="4" t="s">
        <v>74</v>
      </c>
      <c r="S11" s="5">
        <v>40940</v>
      </c>
      <c r="T11" s="6">
        <v>15000</v>
      </c>
      <c r="U11" s="6"/>
      <c r="V11" s="6">
        <v>375</v>
      </c>
      <c r="W11" s="6"/>
      <c r="X11" s="6"/>
      <c r="Y11" s="6">
        <v>250</v>
      </c>
      <c r="Z11" s="6">
        <f t="shared" si="0"/>
        <v>15625</v>
      </c>
      <c r="AA11" s="6">
        <v>461.25</v>
      </c>
      <c r="AB11" s="6">
        <v>2306.25</v>
      </c>
      <c r="AC11" s="6">
        <v>206.64</v>
      </c>
      <c r="AD11" s="6">
        <f t="shared" si="1"/>
        <v>2974.14</v>
      </c>
      <c r="AE11" s="6">
        <f t="shared" si="2"/>
        <v>12650.86</v>
      </c>
    </row>
    <row r="12" spans="1:31" ht="47.25" x14ac:dyDescent="0.25">
      <c r="A12" s="12">
        <v>6</v>
      </c>
      <c r="B12" s="10" t="s">
        <v>83</v>
      </c>
      <c r="C12" s="1" t="s">
        <v>84</v>
      </c>
      <c r="D12" s="1" t="s">
        <v>85</v>
      </c>
      <c r="E12" s="1" t="s">
        <v>86</v>
      </c>
      <c r="F12" s="4" t="s">
        <v>65</v>
      </c>
      <c r="G12" s="1">
        <v>9901112060</v>
      </c>
      <c r="H12" s="2" t="s">
        <v>48</v>
      </c>
      <c r="I12" s="2" t="s">
        <v>58</v>
      </c>
      <c r="J12" s="2" t="s">
        <v>87</v>
      </c>
      <c r="K12" s="2" t="s">
        <v>60</v>
      </c>
      <c r="L12" s="2" t="s">
        <v>61</v>
      </c>
      <c r="M12" s="2" t="s">
        <v>88</v>
      </c>
      <c r="N12" s="2" t="s">
        <v>63</v>
      </c>
      <c r="O12" s="8">
        <v>5020</v>
      </c>
      <c r="P12" s="2" t="s">
        <v>64</v>
      </c>
      <c r="Q12" s="3" t="s">
        <v>65</v>
      </c>
      <c r="R12" s="4" t="s">
        <v>42</v>
      </c>
      <c r="S12" s="5">
        <v>40940</v>
      </c>
      <c r="T12" s="6">
        <v>4219</v>
      </c>
      <c r="U12" s="6"/>
      <c r="V12" s="6">
        <v>375</v>
      </c>
      <c r="W12" s="6"/>
      <c r="X12" s="6">
        <v>2000</v>
      </c>
      <c r="Y12" s="6">
        <v>250</v>
      </c>
      <c r="Z12" s="6">
        <f t="shared" si="0"/>
        <v>6844</v>
      </c>
      <c r="AA12" s="6">
        <v>197.82</v>
      </c>
      <c r="AB12" s="6">
        <v>857.22</v>
      </c>
      <c r="AC12" s="6">
        <v>88.62</v>
      </c>
      <c r="AD12" s="6">
        <f t="shared" si="1"/>
        <v>1143.6599999999999</v>
      </c>
      <c r="AE12" s="6">
        <f t="shared" si="2"/>
        <v>5700.34</v>
      </c>
    </row>
    <row r="13" spans="1:31" ht="47.25" hidden="1" x14ac:dyDescent="0.25">
      <c r="A13" s="12">
        <v>7</v>
      </c>
      <c r="B13" s="10" t="s">
        <v>89</v>
      </c>
      <c r="C13" s="1" t="s">
        <v>90</v>
      </c>
      <c r="D13" s="1" t="s">
        <v>46</v>
      </c>
      <c r="E13" s="7" t="s">
        <v>91</v>
      </c>
      <c r="F13" s="4" t="s">
        <v>92</v>
      </c>
      <c r="G13" s="1">
        <v>9901112057</v>
      </c>
      <c r="H13" s="2" t="s">
        <v>48</v>
      </c>
      <c r="I13" s="2" t="s">
        <v>58</v>
      </c>
      <c r="J13" s="2" t="s">
        <v>93</v>
      </c>
      <c r="K13" s="2" t="s">
        <v>60</v>
      </c>
      <c r="L13" s="2" t="s">
        <v>61</v>
      </c>
      <c r="M13" s="2" t="s">
        <v>94</v>
      </c>
      <c r="N13" s="2" t="s">
        <v>63</v>
      </c>
      <c r="O13" s="8">
        <v>5020</v>
      </c>
      <c r="P13" s="2" t="s">
        <v>64</v>
      </c>
      <c r="Q13" s="3" t="s">
        <v>65</v>
      </c>
      <c r="R13" s="4" t="s">
        <v>42</v>
      </c>
      <c r="S13" s="5">
        <v>40940</v>
      </c>
      <c r="T13" s="6">
        <v>4219</v>
      </c>
      <c r="U13" s="6"/>
      <c r="V13" s="6">
        <v>375</v>
      </c>
      <c r="W13" s="6"/>
      <c r="X13" s="6">
        <v>2000</v>
      </c>
      <c r="Y13" s="6">
        <v>250</v>
      </c>
      <c r="Z13" s="6">
        <f t="shared" si="0"/>
        <v>6844</v>
      </c>
      <c r="AA13" s="6">
        <v>197.82</v>
      </c>
      <c r="AB13" s="6">
        <v>857.22</v>
      </c>
      <c r="AC13" s="6">
        <v>88.62</v>
      </c>
      <c r="AD13" s="6">
        <f t="shared" si="1"/>
        <v>1143.6599999999999</v>
      </c>
      <c r="AE13" s="6">
        <f t="shared" si="2"/>
        <v>5700.34</v>
      </c>
    </row>
    <row r="14" spans="1:31" ht="47.25" hidden="1" x14ac:dyDescent="0.25">
      <c r="A14" s="12">
        <v>8</v>
      </c>
      <c r="B14" s="10" t="s">
        <v>84</v>
      </c>
      <c r="C14" s="1" t="s">
        <v>95</v>
      </c>
      <c r="D14" s="1" t="s">
        <v>96</v>
      </c>
      <c r="E14" s="1" t="s">
        <v>97</v>
      </c>
      <c r="F14" s="4" t="s">
        <v>98</v>
      </c>
      <c r="G14" s="1">
        <v>9901112062</v>
      </c>
      <c r="H14" s="2" t="s">
        <v>48</v>
      </c>
      <c r="I14" s="2" t="s">
        <v>99</v>
      </c>
      <c r="J14" s="2"/>
      <c r="K14" s="2"/>
      <c r="L14" s="2" t="s">
        <v>50</v>
      </c>
      <c r="M14" s="2" t="s">
        <v>100</v>
      </c>
      <c r="N14" s="2" t="s">
        <v>101</v>
      </c>
      <c r="O14" s="3" t="s">
        <v>40</v>
      </c>
      <c r="P14" s="2" t="s">
        <v>41</v>
      </c>
      <c r="Q14" s="3" t="s">
        <v>40</v>
      </c>
      <c r="R14" s="4" t="s">
        <v>74</v>
      </c>
      <c r="S14" s="5">
        <v>40940</v>
      </c>
      <c r="T14" s="6">
        <v>20000</v>
      </c>
      <c r="U14" s="6"/>
      <c r="V14" s="6">
        <v>375</v>
      </c>
      <c r="W14" s="6"/>
      <c r="X14" s="6"/>
      <c r="Y14" s="6">
        <v>250</v>
      </c>
      <c r="Z14" s="6">
        <f t="shared" si="0"/>
        <v>20625</v>
      </c>
      <c r="AA14" s="6">
        <v>611.25</v>
      </c>
      <c r="AB14" s="6">
        <v>3056.25</v>
      </c>
      <c r="AC14" s="6">
        <v>273.83999999999997</v>
      </c>
      <c r="AD14" s="6">
        <f t="shared" si="1"/>
        <v>3941.34</v>
      </c>
      <c r="AE14" s="6">
        <f t="shared" si="2"/>
        <v>16683.66</v>
      </c>
    </row>
    <row r="15" spans="1:31" ht="47.25" hidden="1" x14ac:dyDescent="0.25">
      <c r="A15" s="12">
        <v>9</v>
      </c>
      <c r="B15" s="10" t="s">
        <v>102</v>
      </c>
      <c r="C15" s="1" t="s">
        <v>103</v>
      </c>
      <c r="D15" s="1" t="s">
        <v>104</v>
      </c>
      <c r="E15" s="1"/>
      <c r="F15" s="4" t="s">
        <v>98</v>
      </c>
      <c r="G15" s="1">
        <v>990092950</v>
      </c>
      <c r="H15" s="2" t="s">
        <v>105</v>
      </c>
      <c r="I15" s="2"/>
      <c r="J15" s="2"/>
      <c r="K15" s="2"/>
      <c r="L15" s="2"/>
      <c r="M15" s="2"/>
      <c r="N15" s="2" t="s">
        <v>101</v>
      </c>
      <c r="O15" s="3"/>
      <c r="P15" s="2"/>
      <c r="Q15" s="3"/>
      <c r="R15" s="4"/>
      <c r="S15" s="5"/>
      <c r="T15" s="6"/>
      <c r="U15" s="9"/>
      <c r="V15" s="6"/>
      <c r="W15" s="9"/>
      <c r="X15" s="6"/>
      <c r="Y15" s="6"/>
      <c r="Z15" s="6">
        <f t="shared" si="0"/>
        <v>0</v>
      </c>
      <c r="AA15" s="6"/>
      <c r="AB15" s="6"/>
      <c r="AC15" s="6"/>
      <c r="AD15" s="6">
        <f t="shared" si="1"/>
        <v>0</v>
      </c>
      <c r="AE15" s="6">
        <f t="shared" si="2"/>
        <v>0</v>
      </c>
    </row>
    <row r="16" spans="1:31" ht="47.25" hidden="1" x14ac:dyDescent="0.25">
      <c r="A16" s="12">
        <v>10</v>
      </c>
      <c r="B16" s="10" t="s">
        <v>106</v>
      </c>
      <c r="C16" s="1" t="s">
        <v>107</v>
      </c>
      <c r="D16" s="1" t="s">
        <v>108</v>
      </c>
      <c r="E16" s="1" t="s">
        <v>109</v>
      </c>
      <c r="F16" s="4" t="s">
        <v>110</v>
      </c>
      <c r="G16" s="1">
        <v>9901111929</v>
      </c>
      <c r="H16" s="2" t="s">
        <v>105</v>
      </c>
      <c r="I16" s="2" t="s">
        <v>111</v>
      </c>
      <c r="J16" s="2"/>
      <c r="K16" s="2"/>
      <c r="L16" s="2" t="s">
        <v>112</v>
      </c>
      <c r="M16" s="2" t="s">
        <v>113</v>
      </c>
      <c r="N16" s="2" t="s">
        <v>111</v>
      </c>
      <c r="O16" s="3"/>
      <c r="P16" s="2" t="s">
        <v>41</v>
      </c>
      <c r="Q16" s="3">
        <v>0</v>
      </c>
      <c r="R16" s="4" t="s">
        <v>42</v>
      </c>
      <c r="S16" s="5">
        <v>40940</v>
      </c>
      <c r="T16" s="6">
        <v>12000</v>
      </c>
      <c r="U16" s="9"/>
      <c r="V16" s="6">
        <v>375</v>
      </c>
      <c r="W16" s="9"/>
      <c r="X16" s="6">
        <v>5000</v>
      </c>
      <c r="Y16" s="6">
        <v>250</v>
      </c>
      <c r="Z16" s="6">
        <f t="shared" si="0"/>
        <v>17625</v>
      </c>
      <c r="AA16" s="6"/>
      <c r="AB16" s="6">
        <v>2606.25</v>
      </c>
      <c r="AC16" s="6">
        <v>233.52</v>
      </c>
      <c r="AD16" s="6">
        <f t="shared" si="1"/>
        <v>2839.77</v>
      </c>
      <c r="AE16" s="6">
        <f t="shared" si="2"/>
        <v>14785.23</v>
      </c>
    </row>
  </sheetData>
  <autoFilter ref="B5:AE16">
    <filterColumn colId="0">
      <filters>
        <filter val="RAMIREZ"/>
      </filters>
    </filterColumn>
    <filterColumn colId="25" showButton="0"/>
    <filterColumn colId="26" showButton="0"/>
    <sortState ref="B8:AE16">
      <sortCondition ref="F7:F16"/>
    </sortState>
  </autoFilter>
  <mergeCells count="30">
    <mergeCell ref="D2:AE2"/>
    <mergeCell ref="I5:I6"/>
    <mergeCell ref="S5:S6"/>
    <mergeCell ref="J5:J6"/>
    <mergeCell ref="AE5:AE6"/>
    <mergeCell ref="V5:V6"/>
    <mergeCell ref="W5:W6"/>
    <mergeCell ref="X5:X6"/>
    <mergeCell ref="Y5:Y6"/>
    <mergeCell ref="G5:G6"/>
    <mergeCell ref="Z5:Z6"/>
    <mergeCell ref="AD5:AD6"/>
    <mergeCell ref="R5:R6"/>
    <mergeCell ref="AA5:AC5"/>
    <mergeCell ref="A5:A6"/>
    <mergeCell ref="T5:T6"/>
    <mergeCell ref="U5:U6"/>
    <mergeCell ref="K5:K6"/>
    <mergeCell ref="L5:L6"/>
    <mergeCell ref="M5:M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F5:F6"/>
  </mergeCells>
  <printOptions horizontalCentered="1"/>
  <pageMargins left="0" right="0" top="0" bottom="0" header="0" footer="0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Layout" topLeftCell="A22" zoomScaleNormal="100" workbookViewId="0">
      <selection activeCell="C1" sqref="C1:C1048576"/>
    </sheetView>
  </sheetViews>
  <sheetFormatPr baseColWidth="10" defaultColWidth="11.42578125" defaultRowHeight="16.5" x14ac:dyDescent="0.3"/>
  <cols>
    <col min="1" max="1" width="5.140625" style="22" customWidth="1"/>
    <col min="2" max="2" width="11.5703125" style="22" customWidth="1"/>
    <col min="3" max="3" width="47.140625" style="24" customWidth="1"/>
    <col min="4" max="4" width="33.5703125" style="25" customWidth="1"/>
    <col min="5" max="16384" width="11.42578125" style="25"/>
  </cols>
  <sheetData>
    <row r="1" spans="1:15" s="23" customFormat="1" ht="47.25" customHeight="1" x14ac:dyDescent="0.25">
      <c r="A1" s="59" t="s">
        <v>1</v>
      </c>
      <c r="B1" s="59" t="s">
        <v>114</v>
      </c>
      <c r="C1" s="59" t="s">
        <v>115</v>
      </c>
      <c r="D1" s="59" t="s">
        <v>9</v>
      </c>
    </row>
    <row r="2" spans="1:15" s="23" customFormat="1" ht="21" customHeight="1" x14ac:dyDescent="0.25">
      <c r="A2" s="76" t="s">
        <v>50</v>
      </c>
      <c r="B2" s="76"/>
      <c r="C2" s="76"/>
      <c r="D2" s="76"/>
    </row>
    <row r="3" spans="1:15" s="26" customFormat="1" ht="48" customHeight="1" x14ac:dyDescent="0.2">
      <c r="A3" s="51">
        <v>1</v>
      </c>
      <c r="B3" s="52" t="s">
        <v>42</v>
      </c>
      <c r="C3" s="53" t="s">
        <v>116</v>
      </c>
      <c r="D3" s="54" t="s">
        <v>117</v>
      </c>
    </row>
    <row r="4" spans="1:15" s="26" customFormat="1" ht="48" customHeight="1" x14ac:dyDescent="0.2">
      <c r="A4" s="51">
        <v>2</v>
      </c>
      <c r="B4" s="52" t="s">
        <v>42</v>
      </c>
      <c r="C4" s="55" t="s">
        <v>118</v>
      </c>
      <c r="D4" s="56" t="s">
        <v>119</v>
      </c>
      <c r="O4" s="63"/>
    </row>
    <row r="5" spans="1:15" s="26" customFormat="1" ht="48" customHeight="1" x14ac:dyDescent="0.2">
      <c r="A5" s="51">
        <v>3</v>
      </c>
      <c r="B5" s="52" t="s">
        <v>74</v>
      </c>
      <c r="C5" s="53" t="s">
        <v>120</v>
      </c>
      <c r="D5" s="56" t="s">
        <v>121</v>
      </c>
    </row>
    <row r="6" spans="1:15" s="26" customFormat="1" ht="21" customHeight="1" x14ac:dyDescent="0.2">
      <c r="A6" s="76" t="s">
        <v>122</v>
      </c>
      <c r="B6" s="76"/>
      <c r="C6" s="76"/>
      <c r="D6" s="76"/>
    </row>
    <row r="7" spans="1:15" s="26" customFormat="1" ht="48" customHeight="1" x14ac:dyDescent="0.2">
      <c r="A7" s="51">
        <v>4</v>
      </c>
      <c r="B7" s="52" t="s">
        <v>74</v>
      </c>
      <c r="C7" s="53" t="s">
        <v>123</v>
      </c>
      <c r="D7" s="54" t="s">
        <v>124</v>
      </c>
    </row>
    <row r="8" spans="1:15" s="26" customFormat="1" ht="48" customHeight="1" x14ac:dyDescent="0.2">
      <c r="A8" s="51">
        <v>5</v>
      </c>
      <c r="B8" s="52" t="s">
        <v>42</v>
      </c>
      <c r="C8" s="53" t="s">
        <v>125</v>
      </c>
      <c r="D8" s="56" t="s">
        <v>126</v>
      </c>
    </row>
    <row r="9" spans="1:15" s="26" customFormat="1" ht="21" customHeight="1" x14ac:dyDescent="0.2">
      <c r="A9" s="76" t="s">
        <v>127</v>
      </c>
      <c r="B9" s="76"/>
      <c r="C9" s="76"/>
      <c r="D9" s="76"/>
    </row>
    <row r="10" spans="1:15" s="26" customFormat="1" ht="48" customHeight="1" x14ac:dyDescent="0.2">
      <c r="A10" s="51">
        <v>6</v>
      </c>
      <c r="B10" s="52" t="s">
        <v>74</v>
      </c>
      <c r="C10" s="53" t="s">
        <v>128</v>
      </c>
      <c r="D10" s="56" t="s">
        <v>129</v>
      </c>
    </row>
    <row r="11" spans="1:15" s="27" customFormat="1" ht="48" customHeight="1" x14ac:dyDescent="0.25">
      <c r="A11" s="51">
        <v>7</v>
      </c>
      <c r="B11" s="52" t="s">
        <v>42</v>
      </c>
      <c r="C11" s="53" t="s">
        <v>130</v>
      </c>
      <c r="D11" s="56" t="s">
        <v>131</v>
      </c>
    </row>
    <row r="12" spans="1:15" s="27" customFormat="1" ht="21" customHeight="1" x14ac:dyDescent="0.25">
      <c r="A12" s="76" t="s">
        <v>132</v>
      </c>
      <c r="B12" s="76"/>
      <c r="C12" s="76"/>
      <c r="D12" s="76"/>
    </row>
    <row r="13" spans="1:15" s="26" customFormat="1" ht="48" customHeight="1" x14ac:dyDescent="0.2">
      <c r="A13" s="51">
        <v>8</v>
      </c>
      <c r="B13" s="52" t="s">
        <v>74</v>
      </c>
      <c r="C13" s="53" t="s">
        <v>133</v>
      </c>
      <c r="D13" s="56" t="s">
        <v>134</v>
      </c>
    </row>
    <row r="14" spans="1:15" s="26" customFormat="1" ht="48" customHeight="1" x14ac:dyDescent="0.2">
      <c r="A14" s="51">
        <v>9</v>
      </c>
      <c r="B14" s="52" t="s">
        <v>74</v>
      </c>
      <c r="C14" s="53" t="s">
        <v>135</v>
      </c>
      <c r="D14" s="56" t="s">
        <v>136</v>
      </c>
    </row>
    <row r="15" spans="1:15" s="26" customFormat="1" ht="48" customHeight="1" x14ac:dyDescent="0.2">
      <c r="A15" s="51">
        <v>10</v>
      </c>
      <c r="B15" s="52" t="s">
        <v>42</v>
      </c>
      <c r="C15" s="53" t="s">
        <v>230</v>
      </c>
      <c r="D15" s="56" t="s">
        <v>137</v>
      </c>
    </row>
    <row r="16" spans="1:15" s="26" customFormat="1" ht="48" customHeight="1" x14ac:dyDescent="0.2">
      <c r="A16" s="51">
        <v>11</v>
      </c>
      <c r="B16" s="52" t="s">
        <v>42</v>
      </c>
      <c r="C16" s="53" t="s">
        <v>138</v>
      </c>
      <c r="D16" s="56" t="s">
        <v>139</v>
      </c>
    </row>
    <row r="17" spans="1:4" s="26" customFormat="1" ht="48" customHeight="1" x14ac:dyDescent="0.2">
      <c r="A17" s="51">
        <v>12</v>
      </c>
      <c r="B17" s="52" t="s">
        <v>42</v>
      </c>
      <c r="C17" s="53" t="s">
        <v>140</v>
      </c>
      <c r="D17" s="56" t="s">
        <v>141</v>
      </c>
    </row>
    <row r="18" spans="1:4" s="26" customFormat="1" ht="48" customHeight="1" x14ac:dyDescent="0.2">
      <c r="A18" s="51">
        <v>13</v>
      </c>
      <c r="B18" s="52" t="s">
        <v>42</v>
      </c>
      <c r="C18" s="53" t="s">
        <v>142</v>
      </c>
      <c r="D18" s="56" t="s">
        <v>143</v>
      </c>
    </row>
    <row r="19" spans="1:4" s="26" customFormat="1" ht="21" customHeight="1" x14ac:dyDescent="0.2">
      <c r="A19" s="76" t="s">
        <v>144</v>
      </c>
      <c r="B19" s="76"/>
      <c r="C19" s="76"/>
      <c r="D19" s="76"/>
    </row>
    <row r="20" spans="1:4" s="26" customFormat="1" ht="48" customHeight="1" x14ac:dyDescent="0.2">
      <c r="A20" s="51">
        <v>14</v>
      </c>
      <c r="B20" s="52" t="s">
        <v>74</v>
      </c>
      <c r="C20" s="53" t="s">
        <v>145</v>
      </c>
      <c r="D20" s="56" t="s">
        <v>146</v>
      </c>
    </row>
    <row r="21" spans="1:4" s="26" customFormat="1" ht="48" customHeight="1" x14ac:dyDescent="0.2">
      <c r="A21" s="51">
        <v>15</v>
      </c>
      <c r="B21" s="52" t="s">
        <v>42</v>
      </c>
      <c r="C21" s="53"/>
      <c r="D21" s="56" t="s">
        <v>147</v>
      </c>
    </row>
    <row r="22" spans="1:4" s="26" customFormat="1" ht="21" customHeight="1" x14ac:dyDescent="0.2">
      <c r="A22" s="76" t="s">
        <v>148</v>
      </c>
      <c r="B22" s="76"/>
      <c r="C22" s="76"/>
      <c r="D22" s="76"/>
    </row>
    <row r="23" spans="1:4" s="26" customFormat="1" ht="48" customHeight="1" x14ac:dyDescent="0.2">
      <c r="A23" s="51">
        <v>16</v>
      </c>
      <c r="B23" s="57" t="s">
        <v>74</v>
      </c>
      <c r="C23" s="53" t="s">
        <v>149</v>
      </c>
      <c r="D23" s="56" t="s">
        <v>150</v>
      </c>
    </row>
    <row r="24" spans="1:4" s="26" customFormat="1" ht="48" customHeight="1" x14ac:dyDescent="0.2">
      <c r="A24" s="51">
        <v>17</v>
      </c>
      <c r="B24" s="52" t="s">
        <v>42</v>
      </c>
      <c r="C24" s="55" t="s">
        <v>151</v>
      </c>
      <c r="D24" s="56" t="s">
        <v>152</v>
      </c>
    </row>
    <row r="25" spans="1:4" s="26" customFormat="1" ht="48" customHeight="1" x14ac:dyDescent="0.2">
      <c r="A25" s="51">
        <v>18</v>
      </c>
      <c r="B25" s="52" t="s">
        <v>42</v>
      </c>
      <c r="C25" s="55" t="s">
        <v>153</v>
      </c>
      <c r="D25" s="56" t="s">
        <v>154</v>
      </c>
    </row>
    <row r="26" spans="1:4" s="26" customFormat="1" ht="48" customHeight="1" x14ac:dyDescent="0.2">
      <c r="A26" s="51">
        <v>19</v>
      </c>
      <c r="B26" s="52" t="s">
        <v>42</v>
      </c>
      <c r="C26" s="55" t="s">
        <v>155</v>
      </c>
      <c r="D26" s="56" t="s">
        <v>156</v>
      </c>
    </row>
    <row r="27" spans="1:4" s="26" customFormat="1" ht="48" customHeight="1" x14ac:dyDescent="0.2">
      <c r="A27" s="51">
        <v>20</v>
      </c>
      <c r="B27" s="52" t="s">
        <v>42</v>
      </c>
      <c r="C27" s="53" t="s">
        <v>157</v>
      </c>
      <c r="D27" s="56" t="s">
        <v>158</v>
      </c>
    </row>
    <row r="28" spans="1:4" s="26" customFormat="1" ht="48" customHeight="1" x14ac:dyDescent="0.2">
      <c r="A28" s="76" t="s">
        <v>159</v>
      </c>
      <c r="B28" s="76"/>
      <c r="C28" s="76"/>
      <c r="D28" s="76"/>
    </row>
    <row r="29" spans="1:4" s="26" customFormat="1" ht="48" customHeight="1" x14ac:dyDescent="0.2">
      <c r="A29" s="51">
        <v>21</v>
      </c>
      <c r="B29" s="52" t="s">
        <v>74</v>
      </c>
      <c r="C29" s="53" t="s">
        <v>160</v>
      </c>
      <c r="D29" s="56" t="s">
        <v>161</v>
      </c>
    </row>
    <row r="30" spans="1:4" s="26" customFormat="1" ht="48" customHeight="1" x14ac:dyDescent="0.2">
      <c r="A30" s="51">
        <v>22</v>
      </c>
      <c r="B30" s="52" t="s">
        <v>74</v>
      </c>
      <c r="C30" s="53" t="s">
        <v>162</v>
      </c>
      <c r="D30" s="56" t="s">
        <v>163</v>
      </c>
    </row>
    <row r="31" spans="1:4" s="27" customFormat="1" ht="48" customHeight="1" x14ac:dyDescent="0.25">
      <c r="A31" s="51">
        <v>23</v>
      </c>
      <c r="B31" s="52" t="s">
        <v>42</v>
      </c>
      <c r="C31" s="53"/>
      <c r="D31" s="56" t="s">
        <v>164</v>
      </c>
    </row>
    <row r="32" spans="1:4" s="27" customFormat="1" ht="21" customHeight="1" x14ac:dyDescent="0.25">
      <c r="A32" s="76" t="s">
        <v>165</v>
      </c>
      <c r="B32" s="76"/>
      <c r="C32" s="76"/>
      <c r="D32" s="76"/>
    </row>
    <row r="33" spans="1:4" s="26" customFormat="1" ht="48" customHeight="1" x14ac:dyDescent="0.2">
      <c r="A33" s="51">
        <v>24</v>
      </c>
      <c r="B33" s="52" t="s">
        <v>74</v>
      </c>
      <c r="C33" s="53" t="s">
        <v>166</v>
      </c>
      <c r="D33" s="56" t="s">
        <v>167</v>
      </c>
    </row>
    <row r="34" spans="1:4" s="26" customFormat="1" ht="48" customHeight="1" x14ac:dyDescent="0.2">
      <c r="A34" s="51">
        <v>25</v>
      </c>
      <c r="B34" s="52" t="s">
        <v>42</v>
      </c>
      <c r="C34" s="55" t="s">
        <v>168</v>
      </c>
      <c r="D34" s="56" t="s">
        <v>169</v>
      </c>
    </row>
    <row r="35" spans="1:4" s="26" customFormat="1" ht="48" customHeight="1" x14ac:dyDescent="0.2">
      <c r="A35" s="51">
        <v>26</v>
      </c>
      <c r="B35" s="52" t="s">
        <v>42</v>
      </c>
      <c r="C35" s="55"/>
      <c r="D35" s="56" t="s">
        <v>170</v>
      </c>
    </row>
    <row r="36" spans="1:4" s="26" customFormat="1" ht="48" customHeight="1" x14ac:dyDescent="0.2">
      <c r="A36" s="51">
        <v>27</v>
      </c>
      <c r="B36" s="52" t="s">
        <v>42</v>
      </c>
      <c r="C36" s="53" t="s">
        <v>171</v>
      </c>
      <c r="D36" s="56" t="s">
        <v>172</v>
      </c>
    </row>
    <row r="37" spans="1:4" s="26" customFormat="1" ht="48" customHeight="1" x14ac:dyDescent="0.2">
      <c r="A37" s="51">
        <v>28</v>
      </c>
      <c r="B37" s="52" t="s">
        <v>42</v>
      </c>
      <c r="C37" s="55" t="s">
        <v>173</v>
      </c>
      <c r="D37" s="56" t="s">
        <v>231</v>
      </c>
    </row>
    <row r="38" spans="1:4" s="28" customFormat="1" ht="48" customHeight="1" x14ac:dyDescent="0.25">
      <c r="A38" s="51">
        <v>29</v>
      </c>
      <c r="B38" s="52" t="s">
        <v>42</v>
      </c>
      <c r="C38" s="55"/>
      <c r="D38" s="56" t="s">
        <v>174</v>
      </c>
    </row>
    <row r="39" spans="1:4" s="26" customFormat="1" ht="48" customHeight="1" x14ac:dyDescent="0.2">
      <c r="A39" s="51">
        <v>30</v>
      </c>
      <c r="B39" s="52" t="s">
        <v>42</v>
      </c>
      <c r="C39" s="53" t="s">
        <v>175</v>
      </c>
      <c r="D39" s="56" t="s">
        <v>176</v>
      </c>
    </row>
    <row r="40" spans="1:4" s="26" customFormat="1" ht="48" customHeight="1" x14ac:dyDescent="0.2">
      <c r="A40" s="51">
        <v>31</v>
      </c>
      <c r="B40" s="52" t="s">
        <v>42</v>
      </c>
      <c r="C40" s="53" t="s">
        <v>177</v>
      </c>
      <c r="D40" s="56" t="s">
        <v>178</v>
      </c>
    </row>
    <row r="41" spans="1:4" s="28" customFormat="1" ht="48" customHeight="1" x14ac:dyDescent="0.25">
      <c r="A41" s="51">
        <v>32</v>
      </c>
      <c r="B41" s="52" t="s">
        <v>42</v>
      </c>
      <c r="C41" s="53" t="s">
        <v>179</v>
      </c>
      <c r="D41" s="56" t="s">
        <v>178</v>
      </c>
    </row>
    <row r="42" spans="1:4" s="26" customFormat="1" ht="48" customHeight="1" x14ac:dyDescent="0.2">
      <c r="A42" s="51">
        <v>33</v>
      </c>
      <c r="B42" s="52" t="s">
        <v>42</v>
      </c>
      <c r="C42" s="53"/>
      <c r="D42" s="56" t="s">
        <v>180</v>
      </c>
    </row>
    <row r="43" spans="1:4" s="27" customFormat="1" ht="48" customHeight="1" x14ac:dyDescent="0.25">
      <c r="A43" s="51">
        <v>34</v>
      </c>
      <c r="B43" s="52" t="s">
        <v>42</v>
      </c>
      <c r="C43" s="55" t="s">
        <v>181</v>
      </c>
      <c r="D43" s="56" t="s">
        <v>182</v>
      </c>
    </row>
    <row r="44" spans="1:4" s="28" customFormat="1" ht="48" customHeight="1" x14ac:dyDescent="0.25">
      <c r="A44" s="51">
        <v>35</v>
      </c>
      <c r="B44" s="52" t="s">
        <v>42</v>
      </c>
      <c r="C44" s="55"/>
      <c r="D44" s="56" t="s">
        <v>183</v>
      </c>
    </row>
    <row r="45" spans="1:4" s="28" customFormat="1" ht="48" customHeight="1" x14ac:dyDescent="0.25">
      <c r="A45" s="51">
        <v>36</v>
      </c>
      <c r="B45" s="52" t="s">
        <v>42</v>
      </c>
      <c r="C45" s="60" t="s">
        <v>184</v>
      </c>
      <c r="D45" s="56" t="s">
        <v>183</v>
      </c>
    </row>
    <row r="46" spans="1:4" s="27" customFormat="1" ht="48" customHeight="1" x14ac:dyDescent="0.25">
      <c r="A46" s="51">
        <v>37</v>
      </c>
      <c r="B46" s="52" t="s">
        <v>42</v>
      </c>
      <c r="C46" s="53" t="s">
        <v>185</v>
      </c>
      <c r="D46" s="56" t="s">
        <v>183</v>
      </c>
    </row>
    <row r="47" spans="1:4" s="27" customFormat="1" ht="48" customHeight="1" x14ac:dyDescent="0.25">
      <c r="A47" s="51">
        <v>38</v>
      </c>
      <c r="B47" s="52" t="s">
        <v>42</v>
      </c>
      <c r="C47" s="53"/>
      <c r="D47" s="56" t="s">
        <v>183</v>
      </c>
    </row>
    <row r="48" spans="1:4" s="27" customFormat="1" ht="48" customHeight="1" x14ac:dyDescent="0.25">
      <c r="A48" s="51">
        <v>39</v>
      </c>
      <c r="B48" s="52" t="s">
        <v>42</v>
      </c>
      <c r="C48" s="53"/>
      <c r="D48" s="56" t="s">
        <v>183</v>
      </c>
    </row>
    <row r="49" spans="1:4" s="26" customFormat="1" ht="48" customHeight="1" x14ac:dyDescent="0.2">
      <c r="A49" s="51">
        <v>40</v>
      </c>
      <c r="B49" s="52" t="s">
        <v>42</v>
      </c>
      <c r="C49" s="53" t="s">
        <v>186</v>
      </c>
      <c r="D49" s="56" t="s">
        <v>187</v>
      </c>
    </row>
    <row r="50" spans="1:4" s="26" customFormat="1" ht="48" customHeight="1" x14ac:dyDescent="0.2">
      <c r="A50" s="51">
        <v>41</v>
      </c>
      <c r="B50" s="52" t="s">
        <v>42</v>
      </c>
      <c r="C50" s="55" t="s">
        <v>188</v>
      </c>
      <c r="D50" s="56" t="s">
        <v>187</v>
      </c>
    </row>
    <row r="51" spans="1:4" s="28" customFormat="1" ht="48" customHeight="1" x14ac:dyDescent="0.25">
      <c r="A51" s="51">
        <v>42</v>
      </c>
      <c r="B51" s="52" t="s">
        <v>42</v>
      </c>
      <c r="C51" s="55" t="s">
        <v>189</v>
      </c>
      <c r="D51" s="56" t="s">
        <v>187</v>
      </c>
    </row>
    <row r="52" spans="1:4" s="28" customFormat="1" ht="21" customHeight="1" x14ac:dyDescent="0.25">
      <c r="A52" s="76" t="s">
        <v>190</v>
      </c>
      <c r="B52" s="76"/>
      <c r="C52" s="76"/>
      <c r="D52" s="76"/>
    </row>
    <row r="53" spans="1:4" s="26" customFormat="1" ht="48" customHeight="1" x14ac:dyDescent="0.2">
      <c r="A53" s="51">
        <v>43</v>
      </c>
      <c r="B53" s="52" t="s">
        <v>74</v>
      </c>
      <c r="C53" s="53" t="s">
        <v>191</v>
      </c>
      <c r="D53" s="56" t="s">
        <v>192</v>
      </c>
    </row>
    <row r="54" spans="1:4" s="26" customFormat="1" ht="48" customHeight="1" x14ac:dyDescent="0.2">
      <c r="A54" s="51">
        <v>44</v>
      </c>
      <c r="B54" s="52" t="s">
        <v>74</v>
      </c>
      <c r="C54" s="53" t="s">
        <v>252</v>
      </c>
      <c r="D54" s="56" t="s">
        <v>193</v>
      </c>
    </row>
    <row r="55" spans="1:4" s="26" customFormat="1" ht="48" customHeight="1" x14ac:dyDescent="0.2">
      <c r="A55" s="51">
        <v>45</v>
      </c>
      <c r="B55" s="52" t="s">
        <v>42</v>
      </c>
      <c r="C55" s="55"/>
      <c r="D55" s="56" t="s">
        <v>194</v>
      </c>
    </row>
    <row r="56" spans="1:4" s="28" customFormat="1" ht="48" customHeight="1" x14ac:dyDescent="0.25">
      <c r="A56" s="51">
        <v>46</v>
      </c>
      <c r="B56" s="52" t="s">
        <v>42</v>
      </c>
      <c r="C56" s="58" t="s">
        <v>195</v>
      </c>
      <c r="D56" s="56" t="s">
        <v>196</v>
      </c>
    </row>
    <row r="57" spans="1:4" s="27" customFormat="1" ht="48" customHeight="1" x14ac:dyDescent="0.25">
      <c r="A57" s="51">
        <v>47</v>
      </c>
      <c r="B57" s="52" t="s">
        <v>42</v>
      </c>
      <c r="C57" s="55"/>
      <c r="D57" s="56" t="s">
        <v>197</v>
      </c>
    </row>
    <row r="58" spans="1:4" s="26" customFormat="1" ht="48" customHeight="1" x14ac:dyDescent="0.2">
      <c r="A58" s="51">
        <v>48</v>
      </c>
      <c r="B58" s="52" t="s">
        <v>74</v>
      </c>
      <c r="C58" s="53"/>
      <c r="D58" s="56" t="s">
        <v>198</v>
      </c>
    </row>
    <row r="59" spans="1:4" s="26" customFormat="1" ht="48" customHeight="1" x14ac:dyDescent="0.2">
      <c r="A59" s="51">
        <v>49</v>
      </c>
      <c r="B59" s="52" t="s">
        <v>42</v>
      </c>
      <c r="C59" s="55" t="s">
        <v>199</v>
      </c>
      <c r="D59" s="56" t="s">
        <v>200</v>
      </c>
    </row>
    <row r="60" spans="1:4" s="26" customFormat="1" ht="48" customHeight="1" x14ac:dyDescent="0.2">
      <c r="A60" s="51">
        <v>50</v>
      </c>
      <c r="B60" s="57" t="s">
        <v>42</v>
      </c>
      <c r="C60" s="55" t="s">
        <v>201</v>
      </c>
      <c r="D60" s="56" t="s">
        <v>202</v>
      </c>
    </row>
    <row r="61" spans="1:4" s="28" customFormat="1" ht="48" customHeight="1" x14ac:dyDescent="0.25">
      <c r="A61" s="51">
        <v>51</v>
      </c>
      <c r="B61" s="57" t="s">
        <v>42</v>
      </c>
      <c r="C61" s="58" t="s">
        <v>203</v>
      </c>
      <c r="D61" s="56" t="s">
        <v>202</v>
      </c>
    </row>
    <row r="62" spans="1:4" s="26" customFormat="1" ht="48" customHeight="1" x14ac:dyDescent="0.2">
      <c r="A62" s="51">
        <v>52</v>
      </c>
      <c r="B62" s="52" t="s">
        <v>74</v>
      </c>
      <c r="C62" s="53" t="s">
        <v>204</v>
      </c>
      <c r="D62" s="56" t="s">
        <v>205</v>
      </c>
    </row>
    <row r="63" spans="1:4" s="26" customFormat="1" ht="48" customHeight="1" x14ac:dyDescent="0.2">
      <c r="A63" s="51">
        <v>53</v>
      </c>
      <c r="B63" s="52" t="s">
        <v>42</v>
      </c>
      <c r="C63" s="55"/>
      <c r="D63" s="56" t="s">
        <v>206</v>
      </c>
    </row>
    <row r="64" spans="1:4" s="29" customFormat="1" ht="48" customHeight="1" x14ac:dyDescent="0.2">
      <c r="A64" s="51">
        <v>54</v>
      </c>
      <c r="B64" s="52" t="s">
        <v>42</v>
      </c>
      <c r="C64" s="58" t="s">
        <v>207</v>
      </c>
      <c r="D64" s="56" t="s">
        <v>208</v>
      </c>
    </row>
    <row r="65" spans="1:4" s="30" customFormat="1" ht="48" customHeight="1" x14ac:dyDescent="0.25">
      <c r="A65" s="51">
        <v>55</v>
      </c>
      <c r="B65" s="52" t="s">
        <v>42</v>
      </c>
      <c r="C65" s="55" t="s">
        <v>209</v>
      </c>
      <c r="D65" s="56" t="s">
        <v>208</v>
      </c>
    </row>
    <row r="66" spans="1:4" s="29" customFormat="1" ht="48" customHeight="1" x14ac:dyDescent="0.2">
      <c r="A66" s="51">
        <v>56</v>
      </c>
      <c r="B66" s="52" t="s">
        <v>42</v>
      </c>
      <c r="C66" s="55" t="s">
        <v>210</v>
      </c>
      <c r="D66" s="56" t="s">
        <v>232</v>
      </c>
    </row>
    <row r="67" spans="1:4" s="31" customFormat="1" ht="48" customHeight="1" x14ac:dyDescent="0.25">
      <c r="A67" s="51">
        <v>57</v>
      </c>
      <c r="B67" s="52" t="s">
        <v>42</v>
      </c>
      <c r="C67" s="55" t="s">
        <v>211</v>
      </c>
      <c r="D67" s="56" t="s">
        <v>212</v>
      </c>
    </row>
    <row r="68" spans="1:4" s="26" customFormat="1" ht="21" customHeight="1" x14ac:dyDescent="0.2">
      <c r="A68" s="76" t="s">
        <v>213</v>
      </c>
      <c r="B68" s="76"/>
      <c r="C68" s="76"/>
      <c r="D68" s="76"/>
    </row>
    <row r="69" spans="1:4" s="26" customFormat="1" ht="48" customHeight="1" x14ac:dyDescent="0.2">
      <c r="A69" s="51">
        <v>58</v>
      </c>
      <c r="B69" s="52" t="s">
        <v>74</v>
      </c>
      <c r="C69" s="53" t="s">
        <v>214</v>
      </c>
      <c r="D69" s="56" t="s">
        <v>215</v>
      </c>
    </row>
    <row r="70" spans="1:4" s="26" customFormat="1" ht="48" customHeight="1" x14ac:dyDescent="0.2">
      <c r="A70" s="51">
        <v>59</v>
      </c>
      <c r="B70" s="52" t="s">
        <v>74</v>
      </c>
      <c r="C70" s="53" t="s">
        <v>216</v>
      </c>
      <c r="D70" s="56" t="s">
        <v>217</v>
      </c>
    </row>
    <row r="71" spans="1:4" s="26" customFormat="1" ht="48" customHeight="1" x14ac:dyDescent="0.2">
      <c r="A71" s="51">
        <v>60</v>
      </c>
      <c r="B71" s="52" t="s">
        <v>74</v>
      </c>
      <c r="C71" s="53" t="s">
        <v>233</v>
      </c>
      <c r="D71" s="56" t="s">
        <v>218</v>
      </c>
    </row>
    <row r="72" spans="1:4" ht="21" customHeight="1" x14ac:dyDescent="0.3">
      <c r="A72" s="76" t="s">
        <v>219</v>
      </c>
      <c r="B72" s="76"/>
      <c r="C72" s="76"/>
      <c r="D72" s="76"/>
    </row>
    <row r="73" spans="1:4" ht="48" customHeight="1" x14ac:dyDescent="0.3">
      <c r="A73" s="51">
        <v>61</v>
      </c>
      <c r="B73" s="52" t="s">
        <v>74</v>
      </c>
      <c r="C73" s="61" t="s">
        <v>220</v>
      </c>
      <c r="D73" s="50" t="s">
        <v>221</v>
      </c>
    </row>
    <row r="74" spans="1:4" ht="48" customHeight="1" x14ac:dyDescent="0.3">
      <c r="A74" s="51">
        <v>62</v>
      </c>
      <c r="B74" s="52" t="s">
        <v>74</v>
      </c>
      <c r="C74" s="61" t="s">
        <v>222</v>
      </c>
      <c r="D74" s="50" t="s">
        <v>223</v>
      </c>
    </row>
    <row r="75" spans="1:4" ht="48" customHeight="1" x14ac:dyDescent="0.3">
      <c r="A75" s="51">
        <v>63</v>
      </c>
      <c r="B75" s="52" t="s">
        <v>74</v>
      </c>
      <c r="C75" s="61" t="s">
        <v>224</v>
      </c>
      <c r="D75" s="50" t="s">
        <v>225</v>
      </c>
    </row>
    <row r="76" spans="1:4" ht="48" customHeight="1" x14ac:dyDescent="0.3">
      <c r="A76" s="51">
        <v>64</v>
      </c>
      <c r="B76" s="52" t="s">
        <v>74</v>
      </c>
      <c r="C76" s="61" t="s">
        <v>226</v>
      </c>
      <c r="D76" s="50" t="s">
        <v>227</v>
      </c>
    </row>
    <row r="77" spans="1:4" ht="48" customHeight="1" x14ac:dyDescent="0.3">
      <c r="A77" s="51">
        <v>65</v>
      </c>
      <c r="B77" s="52" t="s">
        <v>74</v>
      </c>
      <c r="C77" s="61" t="s">
        <v>228</v>
      </c>
      <c r="D77" s="50" t="s">
        <v>229</v>
      </c>
    </row>
  </sheetData>
  <autoFilter ref="A1:D71"/>
  <mergeCells count="11">
    <mergeCell ref="A22:D22"/>
    <mergeCell ref="A2:D2"/>
    <mergeCell ref="A6:D6"/>
    <mergeCell ref="A9:D9"/>
    <mergeCell ref="A12:D12"/>
    <mergeCell ref="A19:D19"/>
    <mergeCell ref="A68:D68"/>
    <mergeCell ref="A28:D28"/>
    <mergeCell ref="A32:D32"/>
    <mergeCell ref="A52:D52"/>
    <mergeCell ref="A72:D72"/>
  </mergeCells>
  <printOptions horizontalCentered="1"/>
  <pageMargins left="0" right="1.3779527559055118" top="1.6929133858267718" bottom="1.299212598425197" header="0" footer="0"/>
  <pageSetup paperSize="14" scale="80" orientation="portrait" verticalDpi="4294967295" r:id="rId1"/>
  <headerFooter>
    <oddHeader>&amp;C&amp;"-,Negrita"&amp;12&amp;K03-045
&amp;"Arial Narrow,Negrita"&amp;K03+000DIRECCIÓN DE RECURSOS HUMANOS
LISTADO DE PERSONAL
NOVIEMBRE 2016</oddHeader>
    <oddFooter>&amp;L&amp;"Arial Narrow,Negrita"&amp;K03+000Elaborado por:&amp;"Arial Narrow,Normal"_______________________________&amp;C&amp;"Arial Narrow,Normal"&amp;P/&amp;N&amp;R&amp;"Arial Narrow,Negrita"&amp;K03+000Vo.Bo.:&amp;"Arial Narrow,Normal" ________________________________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C3" sqref="C3"/>
    </sheetView>
  </sheetViews>
  <sheetFormatPr baseColWidth="10" defaultColWidth="11.42578125" defaultRowHeight="16.5" x14ac:dyDescent="0.3"/>
  <cols>
    <col min="1" max="1" width="9.140625" style="34" customWidth="1"/>
    <col min="2" max="2" width="11.5703125" style="34" customWidth="1"/>
    <col min="3" max="3" width="23.85546875" style="32" customWidth="1"/>
    <col min="4" max="4" width="12" style="32" customWidth="1"/>
    <col min="5" max="5" width="13.42578125" style="32" customWidth="1"/>
    <col min="6" max="7" width="14.7109375" style="32" customWidth="1"/>
    <col min="8" max="13" width="13.42578125" style="32" customWidth="1"/>
    <col min="14" max="14" width="15.140625" style="32" customWidth="1"/>
    <col min="15" max="15" width="13.42578125" style="32" customWidth="1"/>
    <col min="16" max="16384" width="11.42578125" style="32"/>
  </cols>
  <sheetData>
    <row r="1" spans="1:15" s="33" customFormat="1" ht="47.25" customHeight="1" x14ac:dyDescent="0.25">
      <c r="A1" s="48" t="s">
        <v>1</v>
      </c>
      <c r="B1" s="48" t="s">
        <v>114</v>
      </c>
      <c r="C1" s="48" t="s">
        <v>14</v>
      </c>
      <c r="D1" s="48" t="s">
        <v>234</v>
      </c>
      <c r="E1" s="49" t="s">
        <v>235</v>
      </c>
      <c r="F1" s="49" t="s">
        <v>236</v>
      </c>
      <c r="G1" s="49" t="s">
        <v>237</v>
      </c>
      <c r="H1" s="49" t="s">
        <v>26</v>
      </c>
      <c r="I1" s="49" t="s">
        <v>238</v>
      </c>
      <c r="J1" s="49" t="s">
        <v>31</v>
      </c>
      <c r="K1" s="49" t="s">
        <v>30</v>
      </c>
      <c r="L1" s="49" t="s">
        <v>32</v>
      </c>
      <c r="M1" s="49" t="s">
        <v>239</v>
      </c>
      <c r="N1" s="49" t="s">
        <v>28</v>
      </c>
      <c r="O1" s="49" t="s">
        <v>29</v>
      </c>
    </row>
    <row r="2" spans="1:15" s="43" customFormat="1" ht="36.75" customHeight="1" x14ac:dyDescent="0.2">
      <c r="A2" s="40">
        <v>1</v>
      </c>
      <c r="B2" s="35" t="s">
        <v>74</v>
      </c>
      <c r="C2" s="38" t="s">
        <v>240</v>
      </c>
      <c r="D2" s="37">
        <v>1</v>
      </c>
      <c r="E2" s="36">
        <v>15000</v>
      </c>
      <c r="F2" s="36">
        <v>375</v>
      </c>
      <c r="G2" s="36">
        <v>250</v>
      </c>
      <c r="H2" s="36">
        <f t="shared" ref="H2:H13" si="0">(E2+F2+G2)</f>
        <v>15625</v>
      </c>
      <c r="I2" s="36">
        <v>0</v>
      </c>
      <c r="J2" s="36">
        <f>(IF((H2-G2)&gt;10000.01,((H2-G2)*0.15),IF((H2-G2)&gt;8000.01,((H2-G2)*0.14),IF((H2-G2)&gt;6000.01,((H2-G2)*0.13),IF((H2-G2)&gt;4000.01,((H2-G2)*0.12),IF((H2-G2)&gt;2000.01,((H2-G2)*0.11),IF((H2-G2)&gt;400.01,((H2-G2)*0.1),(H2-G2)*0.09)))))))</f>
        <v>2306.25</v>
      </c>
      <c r="K2" s="36">
        <f t="shared" ref="K2:K13" si="1">(H2-G2)*3%</f>
        <v>461.25</v>
      </c>
      <c r="L2" s="36">
        <v>0</v>
      </c>
      <c r="M2" s="36">
        <v>443.70833333333331</v>
      </c>
      <c r="N2" s="36">
        <f>J2+K2+L2+M2+I2</f>
        <v>3211.2083333333335</v>
      </c>
      <c r="O2" s="36">
        <f t="shared" ref="O2:O13" si="2">H2-N2</f>
        <v>12413.791666666666</v>
      </c>
    </row>
    <row r="3" spans="1:15" s="43" customFormat="1" ht="36.75" customHeight="1" x14ac:dyDescent="0.2">
      <c r="A3" s="39" t="s">
        <v>241</v>
      </c>
      <c r="B3" s="35" t="s">
        <v>74</v>
      </c>
      <c r="C3" s="38" t="s">
        <v>242</v>
      </c>
      <c r="D3" s="37">
        <v>1</v>
      </c>
      <c r="E3" s="36">
        <v>25000</v>
      </c>
      <c r="F3" s="36">
        <v>375</v>
      </c>
      <c r="G3" s="36">
        <v>250</v>
      </c>
      <c r="H3" s="36">
        <f t="shared" si="0"/>
        <v>25625</v>
      </c>
      <c r="I3" s="36">
        <v>0</v>
      </c>
      <c r="J3" s="36">
        <f>(IF((H3-G3)&gt;10000.01,((H3-G3)*0.15),IF((H3-G3)&gt;8000.01,((H3-G3)*0.14),IF((H3-G3)&gt;6000.01,((H3-G3)*0.13),IF((H3-G3)&gt;4000.01,((H3-G3)*0.12),IF((H3-G3)&gt;2000.01,((H3-G3)*0.11),IF((H3-G3)&gt;400.01,((H3-G3)*0.1),(H3-G3)*0.09)))))))</f>
        <v>3806.25</v>
      </c>
      <c r="K3" s="36">
        <f t="shared" si="1"/>
        <v>761.25</v>
      </c>
      <c r="L3" s="36">
        <f>(H3-G3)*1.344%</f>
        <v>341.04</v>
      </c>
      <c r="M3" s="36">
        <v>853.70833333333337</v>
      </c>
      <c r="N3" s="36">
        <f t="shared" ref="N3:N13" si="3">J3+K3+L3+M3+I3</f>
        <v>5762.248333333333</v>
      </c>
      <c r="O3" s="36">
        <f t="shared" si="2"/>
        <v>19862.751666666667</v>
      </c>
    </row>
    <row r="4" spans="1:15" s="43" customFormat="1" ht="36.75" customHeight="1" x14ac:dyDescent="0.2">
      <c r="A4" s="40">
        <v>3</v>
      </c>
      <c r="B4" s="41" t="s">
        <v>74</v>
      </c>
      <c r="C4" s="38" t="s">
        <v>240</v>
      </c>
      <c r="D4" s="37">
        <v>2</v>
      </c>
      <c r="E4" s="36">
        <v>19000</v>
      </c>
      <c r="F4" s="36">
        <v>375</v>
      </c>
      <c r="G4" s="36">
        <v>250</v>
      </c>
      <c r="H4" s="36">
        <f t="shared" si="0"/>
        <v>19625</v>
      </c>
      <c r="I4" s="36">
        <v>0</v>
      </c>
      <c r="J4" s="36">
        <f>(IF((H4-G4)&gt;10000.01,((H4-G4)*0.15),IF((H4-G4)&gt;8000.01,((H4-G4)*0.14),IF((H4-G4)&gt;6000.01,((H4-G4)*0.13),IF((H4-G4)&gt;4000.01,((H4-G4)*0.12),IF((H4-G4)&gt;2000.01,((H4-G4)*0.11),IF((H4-G4)&gt;400.01,((H4-G4)*0.1),(H4-G4)*0.09)))))))</f>
        <v>2906.25</v>
      </c>
      <c r="K4" s="36">
        <f t="shared" si="1"/>
        <v>581.25</v>
      </c>
      <c r="L4" s="36">
        <v>0</v>
      </c>
      <c r="M4" s="36">
        <v>607.70833333333337</v>
      </c>
      <c r="N4" s="36">
        <f t="shared" si="3"/>
        <v>4095.2083333333335</v>
      </c>
      <c r="O4" s="36">
        <f t="shared" si="2"/>
        <v>15529.791666666666</v>
      </c>
    </row>
    <row r="5" spans="1:15" s="43" customFormat="1" ht="36.75" customHeight="1" x14ac:dyDescent="0.2">
      <c r="A5" s="39" t="s">
        <v>243</v>
      </c>
      <c r="B5" s="35" t="s">
        <v>74</v>
      </c>
      <c r="C5" s="38" t="s">
        <v>240</v>
      </c>
      <c r="D5" s="37">
        <v>2</v>
      </c>
      <c r="E5" s="36">
        <v>19000</v>
      </c>
      <c r="F5" s="36">
        <v>375</v>
      </c>
      <c r="G5" s="36">
        <v>250</v>
      </c>
      <c r="H5" s="36">
        <f t="shared" si="0"/>
        <v>19625</v>
      </c>
      <c r="I5" s="36">
        <v>0</v>
      </c>
      <c r="J5" s="36">
        <f>(IF((H5-G5)&gt;10000.01,((H5-G5)*0.15),IF((H5-G5)&gt;8000.01,((H5-G5)*0.14),IF((H5-G5)&gt;6000.01,((H5-G5)*0.13),IF((H5-G5)&gt;4000.01,((H5-G5)*0.12),IF((H5-G5)&gt;2000.01,((H5-G5)*0.11),IF((H5-G5)&gt;400.01,((H5-G5)*0.1),(H5-G5)*0.09)))))))</f>
        <v>2906.25</v>
      </c>
      <c r="K5" s="36">
        <f t="shared" si="1"/>
        <v>581.25</v>
      </c>
      <c r="L5" s="36">
        <f>(H5-G5)*1.344%</f>
        <v>260.40000000000003</v>
      </c>
      <c r="M5" s="36">
        <v>607.70833333333337</v>
      </c>
      <c r="N5" s="36">
        <f t="shared" si="3"/>
        <v>4355.6083333333336</v>
      </c>
      <c r="O5" s="36">
        <f t="shared" si="2"/>
        <v>15269.391666666666</v>
      </c>
    </row>
    <row r="6" spans="1:15" s="43" customFormat="1" ht="36.75" customHeight="1" x14ac:dyDescent="0.2">
      <c r="A6" s="40">
        <v>5</v>
      </c>
      <c r="B6" s="35" t="s">
        <v>74</v>
      </c>
      <c r="C6" s="38" t="s">
        <v>244</v>
      </c>
      <c r="D6" s="37">
        <v>1</v>
      </c>
      <c r="E6" s="36">
        <v>16000</v>
      </c>
      <c r="F6" s="36">
        <v>0</v>
      </c>
      <c r="G6" s="36">
        <v>250</v>
      </c>
      <c r="H6" s="36">
        <f t="shared" si="0"/>
        <v>16250</v>
      </c>
      <c r="I6" s="36">
        <v>0</v>
      </c>
      <c r="J6" s="36">
        <f>(IF((H6-G6)&gt;10000.01,((H6-G6)*0.15),IF((H6-G6)&gt;8000.01,((H6-G6)*0.14),IF((H6-G6)&gt;6000.01,((H6-G6)*0.13),IF((H6-G6)&gt;4000.01,((H6-G6)*0.12),IF((H6-G6)&gt;2000.01,((H6-G6)*0.11),IF((H6-G6)&gt;400.01,((H6-G6)*0.1),(H6-G6)*0.09)))))))</f>
        <v>2400</v>
      </c>
      <c r="K6" s="36">
        <f t="shared" si="1"/>
        <v>480</v>
      </c>
      <c r="L6" s="36">
        <f>(H6-G6)*1.344%</f>
        <v>215.04000000000002</v>
      </c>
      <c r="M6" s="36">
        <v>469.33333333333331</v>
      </c>
      <c r="N6" s="36">
        <f t="shared" si="3"/>
        <v>3564.3733333333334</v>
      </c>
      <c r="O6" s="36">
        <f t="shared" si="2"/>
        <v>12685.626666666667</v>
      </c>
    </row>
    <row r="7" spans="1:15" s="43" customFormat="1" ht="36.75" customHeight="1" x14ac:dyDescent="0.2">
      <c r="A7" s="39" t="s">
        <v>245</v>
      </c>
      <c r="B7" s="41" t="s">
        <v>74</v>
      </c>
      <c r="C7" s="38" t="s">
        <v>246</v>
      </c>
      <c r="D7" s="37">
        <v>1</v>
      </c>
      <c r="E7" s="36">
        <v>0</v>
      </c>
      <c r="F7" s="36">
        <v>0</v>
      </c>
      <c r="G7" s="36">
        <v>0</v>
      </c>
      <c r="H7" s="36">
        <f t="shared" si="0"/>
        <v>0</v>
      </c>
      <c r="I7" s="36">
        <v>0</v>
      </c>
      <c r="J7" s="36">
        <v>0</v>
      </c>
      <c r="K7" s="36">
        <f t="shared" si="1"/>
        <v>0</v>
      </c>
      <c r="L7" s="36">
        <v>0</v>
      </c>
      <c r="M7" s="36">
        <v>0</v>
      </c>
      <c r="N7" s="36">
        <f t="shared" si="3"/>
        <v>0</v>
      </c>
      <c r="O7" s="36">
        <f t="shared" si="2"/>
        <v>0</v>
      </c>
    </row>
    <row r="8" spans="1:15" s="43" customFormat="1" ht="36.75" customHeight="1" x14ac:dyDescent="0.2">
      <c r="A8" s="40">
        <v>7</v>
      </c>
      <c r="B8" s="41" t="s">
        <v>74</v>
      </c>
      <c r="C8" s="38" t="s">
        <v>240</v>
      </c>
      <c r="D8" s="37">
        <v>1</v>
      </c>
      <c r="E8" s="36">
        <v>19000</v>
      </c>
      <c r="F8" s="36">
        <v>375</v>
      </c>
      <c r="G8" s="36">
        <v>250</v>
      </c>
      <c r="H8" s="36">
        <f t="shared" si="0"/>
        <v>19625</v>
      </c>
      <c r="I8" s="36">
        <v>1338.78</v>
      </c>
      <c r="J8" s="36">
        <f t="shared" ref="J8:J13" si="4">(IF((H8-G8)&gt;10000.01,((H8-G8)*0.15),IF((H8-G8)&gt;8000.01,((H8-G8)*0.14),IF((H8-G8)&gt;6000.01,((H8-G8)*0.13),IF((H8-G8)&gt;4000.01,((H8-G8)*0.12),IF((H8-G8)&gt;2000.01,((H8-G8)*0.11),IF((H8-G8)&gt;400.01,((H8-G8)*0.1),(H8-G8)*0.09)))))))</f>
        <v>2906.25</v>
      </c>
      <c r="K8" s="36">
        <f t="shared" si="1"/>
        <v>581.25</v>
      </c>
      <c r="L8" s="36">
        <v>0</v>
      </c>
      <c r="M8" s="36">
        <v>607.70833333333337</v>
      </c>
      <c r="N8" s="36">
        <f t="shared" si="3"/>
        <v>5433.9883333333337</v>
      </c>
      <c r="O8" s="36">
        <f t="shared" si="2"/>
        <v>14191.011666666665</v>
      </c>
    </row>
    <row r="9" spans="1:15" s="43" customFormat="1" ht="36.75" customHeight="1" x14ac:dyDescent="0.2">
      <c r="A9" s="39" t="s">
        <v>247</v>
      </c>
      <c r="B9" s="35" t="s">
        <v>74</v>
      </c>
      <c r="C9" s="38" t="s">
        <v>244</v>
      </c>
      <c r="D9" s="37">
        <v>4</v>
      </c>
      <c r="E9" s="36">
        <v>16000</v>
      </c>
      <c r="F9" s="36">
        <v>375</v>
      </c>
      <c r="G9" s="36">
        <v>250</v>
      </c>
      <c r="H9" s="36">
        <f t="shared" si="0"/>
        <v>16625</v>
      </c>
      <c r="I9" s="36">
        <v>0</v>
      </c>
      <c r="J9" s="36">
        <f t="shared" si="4"/>
        <v>2456.25</v>
      </c>
      <c r="K9" s="36">
        <f t="shared" si="1"/>
        <v>491.25</v>
      </c>
      <c r="L9" s="36">
        <v>0</v>
      </c>
      <c r="M9" s="36">
        <v>484.70833333333331</v>
      </c>
      <c r="N9" s="36">
        <f t="shared" si="3"/>
        <v>3432.2083333333335</v>
      </c>
      <c r="O9" s="36">
        <f t="shared" si="2"/>
        <v>13192.791666666666</v>
      </c>
    </row>
    <row r="10" spans="1:15" s="43" customFormat="1" ht="36.75" customHeight="1" x14ac:dyDescent="0.2">
      <c r="A10" s="40">
        <v>9</v>
      </c>
      <c r="B10" s="41" t="s">
        <v>74</v>
      </c>
      <c r="C10" s="38" t="s">
        <v>240</v>
      </c>
      <c r="D10" s="37">
        <v>1</v>
      </c>
      <c r="E10" s="36">
        <v>19000</v>
      </c>
      <c r="F10" s="36">
        <v>0</v>
      </c>
      <c r="G10" s="36">
        <v>250</v>
      </c>
      <c r="H10" s="36">
        <f t="shared" si="0"/>
        <v>19250</v>
      </c>
      <c r="I10" s="36">
        <v>0</v>
      </c>
      <c r="J10" s="36">
        <f t="shared" si="4"/>
        <v>2850</v>
      </c>
      <c r="K10" s="36">
        <f t="shared" si="1"/>
        <v>570</v>
      </c>
      <c r="L10" s="36">
        <f>(H10-G10)*1.344%</f>
        <v>255.36</v>
      </c>
      <c r="M10" s="36">
        <v>592.33333333333337</v>
      </c>
      <c r="N10" s="36">
        <f t="shared" si="3"/>
        <v>4267.6933333333336</v>
      </c>
      <c r="O10" s="36">
        <f t="shared" si="2"/>
        <v>14982.306666666667</v>
      </c>
    </row>
    <row r="11" spans="1:15" s="43" customFormat="1" ht="36.75" customHeight="1" x14ac:dyDescent="0.2">
      <c r="A11" s="39" t="s">
        <v>248</v>
      </c>
      <c r="B11" s="35" t="s">
        <v>74</v>
      </c>
      <c r="C11" s="38" t="s">
        <v>244</v>
      </c>
      <c r="D11" s="37">
        <v>1</v>
      </c>
      <c r="E11" s="46">
        <v>16000</v>
      </c>
      <c r="F11" s="46">
        <v>375</v>
      </c>
      <c r="G11" s="46">
        <v>250</v>
      </c>
      <c r="H11" s="36">
        <f t="shared" si="0"/>
        <v>16625</v>
      </c>
      <c r="I11" s="46">
        <v>0</v>
      </c>
      <c r="J11" s="46">
        <f t="shared" si="4"/>
        <v>2456.25</v>
      </c>
      <c r="K11" s="46">
        <f t="shared" si="1"/>
        <v>491.25</v>
      </c>
      <c r="L11" s="46">
        <v>0</v>
      </c>
      <c r="M11" s="46">
        <v>491.11</v>
      </c>
      <c r="N11" s="36">
        <f t="shared" si="3"/>
        <v>3438.61</v>
      </c>
      <c r="O11" s="46">
        <f t="shared" si="2"/>
        <v>13186.39</v>
      </c>
    </row>
    <row r="12" spans="1:15" s="44" customFormat="1" ht="36.75" customHeight="1" x14ac:dyDescent="0.25">
      <c r="A12" s="40">
        <v>11</v>
      </c>
      <c r="B12" s="42" t="s">
        <v>74</v>
      </c>
      <c r="C12" s="38" t="s">
        <v>240</v>
      </c>
      <c r="D12" s="37">
        <v>1</v>
      </c>
      <c r="E12" s="36">
        <v>19000</v>
      </c>
      <c r="F12" s="36">
        <v>0</v>
      </c>
      <c r="G12" s="36">
        <v>250</v>
      </c>
      <c r="H12" s="36">
        <f t="shared" si="0"/>
        <v>19250</v>
      </c>
      <c r="I12" s="36">
        <v>0</v>
      </c>
      <c r="J12" s="36">
        <f t="shared" si="4"/>
        <v>2850</v>
      </c>
      <c r="K12" s="36">
        <f t="shared" si="1"/>
        <v>570</v>
      </c>
      <c r="L12" s="36">
        <v>0</v>
      </c>
      <c r="M12" s="36">
        <v>592.33333333333337</v>
      </c>
      <c r="N12" s="36">
        <f t="shared" si="3"/>
        <v>4012.3333333333335</v>
      </c>
      <c r="O12" s="36">
        <f t="shared" si="2"/>
        <v>15237.666666666666</v>
      </c>
    </row>
    <row r="13" spans="1:15" s="45" customFormat="1" ht="36.75" customHeight="1" x14ac:dyDescent="0.25">
      <c r="A13" s="39" t="s">
        <v>249</v>
      </c>
      <c r="B13" s="35" t="s">
        <v>74</v>
      </c>
      <c r="C13" s="38" t="s">
        <v>244</v>
      </c>
      <c r="D13" s="37">
        <v>1</v>
      </c>
      <c r="E13" s="36">
        <v>16000</v>
      </c>
      <c r="F13" s="36">
        <v>375</v>
      </c>
      <c r="G13" s="36">
        <v>250</v>
      </c>
      <c r="H13" s="36">
        <f t="shared" si="0"/>
        <v>16625</v>
      </c>
      <c r="I13" s="36">
        <v>0</v>
      </c>
      <c r="J13" s="36">
        <f t="shared" si="4"/>
        <v>2456.25</v>
      </c>
      <c r="K13" s="36">
        <f t="shared" si="1"/>
        <v>491.25</v>
      </c>
      <c r="L13" s="36">
        <v>0</v>
      </c>
      <c r="M13" s="36">
        <v>480.98</v>
      </c>
      <c r="N13" s="36">
        <f t="shared" si="3"/>
        <v>3428.48</v>
      </c>
      <c r="O13" s="36">
        <f t="shared" si="2"/>
        <v>13196.52</v>
      </c>
    </row>
    <row r="15" spans="1:15" x14ac:dyDescent="0.3">
      <c r="A15" s="47" t="s">
        <v>250</v>
      </c>
      <c r="B15" s="77" t="s">
        <v>251</v>
      </c>
      <c r="C15" s="77"/>
    </row>
  </sheetData>
  <autoFilter ref="A1:O13"/>
  <mergeCells count="1">
    <mergeCell ref="B15:C15"/>
  </mergeCells>
  <printOptions horizontalCentered="1"/>
  <pageMargins left="0.70866141732283472" right="0.70866141732283472" top="1.1104166666666666" bottom="0.74803149606299213" header="0.31496062992125984" footer="0.31496062992125984"/>
  <pageSetup paperSize="14" scale="65" orientation="landscape" r:id="rId1"/>
  <headerFooter>
    <oddHeader>&amp;L&amp;G&amp;C&amp;"-,Negrita"&amp;16SECRETARÍA TÉCNICA DEL CONSEJO NACIONAL DE SEGURIDAD&amp;11
4A. AVENIDA 3-21, ZONA 1
DIRECCIÓN DE RECURSOS HUMANOS
PERSONAL POR CONTRATO - RENGLÓN 022
JUNIO 2015&amp;R&amp;G</oddHeader>
    <oddFooter>&amp;L&amp;"-,Negrita"Elaborado por:_______________________________&amp;R&amp;"-,Negrita"Vo.Bo.: 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FEBRERO</vt:lpstr>
      <vt:lpstr>LISTADO DE PERSONAL</vt:lpstr>
      <vt:lpstr>PERSONAL 022</vt:lpstr>
      <vt:lpstr>'LISTADO DE PERSONAL'!Títulos_a_imprimir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 Esther Zepeda Centes</cp:lastModifiedBy>
  <cp:revision/>
  <cp:lastPrinted>2016-12-02T18:30:40Z</cp:lastPrinted>
  <dcterms:created xsi:type="dcterms:W3CDTF">2012-02-17T14:26:53Z</dcterms:created>
  <dcterms:modified xsi:type="dcterms:W3CDTF">2016-12-02T18:32:20Z</dcterms:modified>
</cp:coreProperties>
</file>