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gomez\Desktop\Thelmi\Pagina Web marzo 2021\art10_04 Funcionarios_marzo2021\"/>
    </mc:Choice>
  </mc:AlternateContent>
  <bookViews>
    <workbookView xWindow="0" yWindow="0" windowWidth="20490" windowHeight="7755"/>
  </bookViews>
  <sheets>
    <sheet name="022 PERSONAL POR CONTRATO" sheetId="1" r:id="rId1"/>
  </sheets>
  <definedNames>
    <definedName name="_xlnm._FilterDatabase" localSheetId="0" hidden="1">'022 PERSONAL POR CONTRATO'!$A$1:$M$23</definedName>
    <definedName name="_xlnm.Print_Titles" localSheetId="0">'022 PERSONAL POR CONTRATO'!$1:$1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M2" i="1"/>
  <c r="M3" i="1"/>
  <c r="K4" i="1"/>
  <c r="M4" i="1" s="1"/>
  <c r="K5" i="1"/>
  <c r="M5" i="1" s="1"/>
  <c r="K6" i="1"/>
  <c r="M6" i="1" s="1"/>
  <c r="H7" i="1"/>
  <c r="K7" i="1" s="1"/>
  <c r="M7" i="1" s="1"/>
  <c r="I7" i="1"/>
  <c r="J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H18" i="1"/>
  <c r="I18" i="1"/>
  <c r="K18" i="1" s="1"/>
  <c r="M18" i="1" s="1"/>
  <c r="J18" i="1"/>
  <c r="H19" i="1"/>
  <c r="K19" i="1" s="1"/>
  <c r="M19" i="1" s="1"/>
  <c r="I19" i="1"/>
  <c r="J19" i="1"/>
  <c r="K20" i="1"/>
  <c r="M20" i="1"/>
  <c r="H21" i="1"/>
  <c r="I21" i="1"/>
  <c r="K21" i="1" s="1"/>
  <c r="M21" i="1" s="1"/>
  <c r="J21" i="1"/>
  <c r="H22" i="1"/>
  <c r="K22" i="1" s="1"/>
  <c r="M22" i="1" s="1"/>
  <c r="I22" i="1"/>
  <c r="J22" i="1"/>
  <c r="K23" i="1"/>
  <c r="M23" i="1"/>
</calcChain>
</file>

<file path=xl/sharedStrings.xml><?xml version="1.0" encoding="utf-8"?>
<sst xmlns="http://schemas.openxmlformats.org/spreadsheetml/2006/main" count="150" uniqueCount="95">
  <si>
    <t>MARIO RENE CALDERON MARIN, INICIÓ A LABORAR EL 16 DE MARZO</t>
  </si>
  <si>
    <t>COMISIÓN DE ASESORAMIENTO Y PLANIFICACIÓN -CAP-</t>
  </si>
  <si>
    <t>INTEGRANTE DE ASESORAMIENTO Y PLANIFICACIÓN DE LA CARRERA PROFESIONAL DEL SISTEMA NACIONAL DE SEGURIDAD</t>
  </si>
  <si>
    <t>DIRECTOR EJECUTIVO IV</t>
  </si>
  <si>
    <t>022</t>
  </si>
  <si>
    <t>VACANTE</t>
  </si>
  <si>
    <t>1799 80572 0101</t>
  </si>
  <si>
    <t>INTEGRANTE DE ASESORAMIENTO Y PLANIFICACIÓN EN GESTIÓN DE RIESGO Y DEFENSA CIVIL</t>
  </si>
  <si>
    <t>SONIA MARIA GALAN PANIAGUA</t>
  </si>
  <si>
    <t>2484 58892 0101</t>
  </si>
  <si>
    <t>INTEGRANTE DE ASESORAMIENTO Y PLANIFICACIÓN EN INTELIGENCIA DE ESTADO</t>
  </si>
  <si>
    <t>VICTOR MANUEL ROSALES DE LA ROCA</t>
  </si>
  <si>
    <t>1573 86899 1504</t>
  </si>
  <si>
    <t>INTEGRANTE DE ASESORAMIENTO Y PLANIFICACIÓN EN SEGURIDAD EXTERIOR</t>
  </si>
  <si>
    <t>INTEGRANTE DE ASESORAMIENTO Y PLANIFICACIÓN EN SEGURIDAD INTERIOR</t>
  </si>
  <si>
    <t>ENRIQUE RAFAEL LEAL SIERRA</t>
  </si>
  <si>
    <t>2236 14106 1601</t>
  </si>
  <si>
    <t>MONITOREO Y COMUNICACIÓN</t>
  </si>
  <si>
    <t>SUBDIRECTOR DE ANÁLISIS</t>
  </si>
  <si>
    <t>SUBDIRECTOR EJECUTIVO II</t>
  </si>
  <si>
    <t>LIGIA MARÍA DÍAZ PIERRI</t>
  </si>
  <si>
    <t>1895 87202 0101</t>
  </si>
  <si>
    <t>SUBDIRECTOR DE MONITOREO Y ESTADÍSTICA</t>
  </si>
  <si>
    <t>GUILLERMO JOSÉ PIMENTEL LEMUS</t>
  </si>
  <si>
    <t>2438 36481 0101</t>
  </si>
  <si>
    <t>SUBDIRECTOR DE INFORMÁTICA</t>
  </si>
  <si>
    <t>JOSE ESTEBAN MALDONADO MONTUFAR</t>
  </si>
  <si>
    <t>1658 33785 0101</t>
  </si>
  <si>
    <t>DIRECTOR DE MONITOREO Y COMUNICACIÓN</t>
  </si>
  <si>
    <t>DIRECTOR EJECUTIVO II</t>
  </si>
  <si>
    <t>LUIS ARNULFO ELIAS HIGUEROS</t>
  </si>
  <si>
    <t>1754 82845 0101</t>
  </si>
  <si>
    <t>14</t>
  </si>
  <si>
    <t>POLÍTICA Y ESTRATEGIA</t>
  </si>
  <si>
    <t>SUBDIRECTOR DE ESTRATÉGIA</t>
  </si>
  <si>
    <t>DIANA LUCIA MOLINA MANCIO</t>
  </si>
  <si>
    <t>1684 58918 0101</t>
  </si>
  <si>
    <t>SUBDIRECTOR DE POLÍTICA</t>
  </si>
  <si>
    <t>JOSELYNE SARG BONILLA</t>
  </si>
  <si>
    <t>2392 67419 0101</t>
  </si>
  <si>
    <t>DIRECTOR DE POLÍTICA Y ESTRATEGIA</t>
  </si>
  <si>
    <t>NANCY CAROLINA FLORES OVANDO</t>
  </si>
  <si>
    <t>1816 12550 0101</t>
  </si>
  <si>
    <t>AUDITORÍA INTERNA</t>
  </si>
  <si>
    <t>DIRECTOR DE AUDITORIA INTERNA</t>
  </si>
  <si>
    <t>VÍCTOR HUGO HERNÁNDEZ AQUINO</t>
  </si>
  <si>
    <t>2312 45300 0101</t>
  </si>
  <si>
    <t>PLANIFICACIÓN</t>
  </si>
  <si>
    <t>SUBDIRECTOR DE PLANIFICACIÓN</t>
  </si>
  <si>
    <t>HECTOR RAMIRO HERNANDEZ ZAMORA</t>
  </si>
  <si>
    <t>1932 83204 0101</t>
  </si>
  <si>
    <t>DIRECTOR DE PLANIFICACIÓN</t>
  </si>
  <si>
    <t>LILIAN PATRICIA VILLATORO PÉREZ</t>
  </si>
  <si>
    <t>2202 80517 0101</t>
  </si>
  <si>
    <t>RECURSOS HUMANOS</t>
  </si>
  <si>
    <t>DIRECTOR DE RECURSOS HUMANOS</t>
  </si>
  <si>
    <t>ARABELLA FIGUEROA CARDONA</t>
  </si>
  <si>
    <t>1995 99998 0101</t>
  </si>
  <si>
    <t>ADMINISTRATIVA</t>
  </si>
  <si>
    <t>DIRECTOR ADMINISTRATIVO</t>
  </si>
  <si>
    <t>MARIO RENE CALDERON MARIN</t>
  </si>
  <si>
    <t>2412 75121 0101</t>
  </si>
  <si>
    <t>ASUNTOS JURÍDICOS</t>
  </si>
  <si>
    <t>DIRECTOR DE ASUNTOS JURÍDICOS</t>
  </si>
  <si>
    <t>INGRID CORALIA MIRANDA DE LAYNEZ</t>
  </si>
  <si>
    <t>1703 78713 1220</t>
  </si>
  <si>
    <t>5</t>
  </si>
  <si>
    <t>FINANCIERA</t>
  </si>
  <si>
    <t>SUBDIRECTOR FINANCIERO</t>
  </si>
  <si>
    <t>RICARDO  GONZÁLEZ TEO</t>
  </si>
  <si>
    <t>1714 32940 0101</t>
  </si>
  <si>
    <t>DIRECTOR FINANCIERO</t>
  </si>
  <si>
    <t>3</t>
  </si>
  <si>
    <t>COORDINACIÓN</t>
  </si>
  <si>
    <t>SUBCOORDINADOR DE LA SECRETARÍA TÉCNICA DEL CONSEJO NACIONAL DE SEGURIDAD</t>
  </si>
  <si>
    <t>2</t>
  </si>
  <si>
    <t>GESTOR, COMISIÓN ASESORAMIENTO Y PLANIFICACIÓN   -CAP-</t>
  </si>
  <si>
    <t>CARMEN FABIOLA DEL CID ALONSO DE POLANCO</t>
  </si>
  <si>
    <t>1700 91325 0101</t>
  </si>
  <si>
    <t>VIÁTICOS EXTERIOR</t>
  </si>
  <si>
    <t>VIÁTICOS INTERIOR</t>
  </si>
  <si>
    <t>DIETAS</t>
  </si>
  <si>
    <t>TOTAL LIQUIDO</t>
  </si>
  <si>
    <t>TOTAL DE DESCUENTOS</t>
  </si>
  <si>
    <t>TOTAL</t>
  </si>
  <si>
    <t>OTROS 66-2000</t>
  </si>
  <si>
    <t>BONO PROFESIONAL</t>
  </si>
  <si>
    <t>SUELDO INICIAL</t>
  </si>
  <si>
    <t>DIRECCION</t>
  </si>
  <si>
    <t>PUESTO FUNCIONAL</t>
  </si>
  <si>
    <t>PUESTO NOMINAL</t>
  </si>
  <si>
    <t>RENGLÓN</t>
  </si>
  <si>
    <t>NOMBRE COMPLETO</t>
  </si>
  <si>
    <t>DOCUMENTO DE IDENTIFICACIÓN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</si>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</sst>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.5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="57" zoomScaleNormal="73" zoomScaleSheetLayoutView="57" zoomScalePageLayoutView="66" workbookViewId="0">
      <selection activeCell="G12" sqref="G12"/>
    </sheetView>
  </sheetViews>
  <sheetFormatPr baseColWidth="10" defaultRowHeight="16.5" x14ac:dyDescent="0.3"/>
  <cols>
    <col min="1" max="1" width="7.5703125" style="1" customWidth="1"/>
    <col min="2" max="2" width="18.28515625" style="1" customWidth="1"/>
    <col min="3" max="3" width="42.7109375" style="1" customWidth="1"/>
    <col min="4" max="4" width="12.85546875" style="1" customWidth="1"/>
    <col min="5" max="5" width="26.5703125" style="1" customWidth="1"/>
    <col min="6" max="6" width="29.28515625" style="1" customWidth="1"/>
    <col min="7" max="7" width="22.85546875" style="1" customWidth="1"/>
    <col min="8" max="8" width="16.85546875" style="1" customWidth="1"/>
    <col min="9" max="9" width="15.5703125" style="1" customWidth="1"/>
    <col min="10" max="10" width="15.28515625" style="1" customWidth="1"/>
    <col min="11" max="11" width="15.140625" style="1" customWidth="1"/>
    <col min="12" max="12" width="15.85546875" style="1" customWidth="1"/>
    <col min="13" max="13" width="15.140625" style="1" customWidth="1"/>
    <col min="14" max="14" width="8.5703125" style="1" bestFit="1" customWidth="1"/>
    <col min="15" max="15" width="10.5703125" style="1" bestFit="1" customWidth="1"/>
    <col min="16" max="16" width="11.42578125" style="1" customWidth="1"/>
    <col min="17" max="16384" width="11.42578125" style="1"/>
  </cols>
  <sheetData>
    <row r="1" spans="1:16" ht="63.75" customHeight="1" x14ac:dyDescent="0.3">
      <c r="A1" s="18" t="s">
        <v>94</v>
      </c>
      <c r="B1" s="18" t="s">
        <v>93</v>
      </c>
      <c r="C1" s="18" t="s">
        <v>92</v>
      </c>
      <c r="D1" s="18" t="s">
        <v>91</v>
      </c>
      <c r="E1" s="18" t="s">
        <v>90</v>
      </c>
      <c r="F1" s="18" t="s">
        <v>89</v>
      </c>
      <c r="G1" s="18" t="s">
        <v>88</v>
      </c>
      <c r="H1" s="17" t="s">
        <v>87</v>
      </c>
      <c r="I1" s="17" t="s">
        <v>86</v>
      </c>
      <c r="J1" s="17" t="s">
        <v>85</v>
      </c>
      <c r="K1" s="17" t="s">
        <v>84</v>
      </c>
      <c r="L1" s="17" t="s">
        <v>83</v>
      </c>
      <c r="M1" s="17" t="s">
        <v>82</v>
      </c>
      <c r="N1" s="17" t="s">
        <v>81</v>
      </c>
      <c r="O1" s="17" t="s">
        <v>80</v>
      </c>
      <c r="P1" s="17" t="s">
        <v>79</v>
      </c>
    </row>
    <row r="2" spans="1:16" ht="63.75" customHeight="1" x14ac:dyDescent="0.3">
      <c r="A2" s="9">
        <v>1</v>
      </c>
      <c r="B2" s="7" t="s">
        <v>78</v>
      </c>
      <c r="C2" s="8" t="s">
        <v>77</v>
      </c>
      <c r="D2" s="7" t="s">
        <v>4</v>
      </c>
      <c r="E2" s="6" t="s">
        <v>29</v>
      </c>
      <c r="F2" s="6" t="s">
        <v>76</v>
      </c>
      <c r="G2" s="6" t="s">
        <v>73</v>
      </c>
      <c r="H2" s="5">
        <v>15000</v>
      </c>
      <c r="I2" s="5">
        <v>375</v>
      </c>
      <c r="J2" s="5">
        <v>250</v>
      </c>
      <c r="K2" s="5">
        <f>(H2+I2+J2)</f>
        <v>15625</v>
      </c>
      <c r="L2" s="5">
        <v>3211.21</v>
      </c>
      <c r="M2" s="5">
        <f>K2-L2</f>
        <v>12413.79</v>
      </c>
      <c r="N2" s="5">
        <v>0</v>
      </c>
      <c r="O2" s="5">
        <v>0</v>
      </c>
      <c r="P2" s="5">
        <v>0</v>
      </c>
    </row>
    <row r="3" spans="1:16" ht="63.75" customHeight="1" x14ac:dyDescent="0.3">
      <c r="A3" s="10" t="s">
        <v>75</v>
      </c>
      <c r="B3" s="16"/>
      <c r="C3" s="8" t="s">
        <v>5</v>
      </c>
      <c r="D3" s="7" t="s">
        <v>4</v>
      </c>
      <c r="E3" s="6" t="s">
        <v>3</v>
      </c>
      <c r="F3" s="6" t="s">
        <v>74</v>
      </c>
      <c r="G3" s="6" t="s">
        <v>73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f>K3-L3</f>
        <v>0</v>
      </c>
      <c r="N3" s="5">
        <v>0</v>
      </c>
      <c r="O3" s="5">
        <v>0</v>
      </c>
      <c r="P3" s="5">
        <v>0</v>
      </c>
    </row>
    <row r="4" spans="1:16" ht="63.75" customHeight="1" x14ac:dyDescent="0.3">
      <c r="A4" s="10" t="s">
        <v>72</v>
      </c>
      <c r="B4" s="7"/>
      <c r="C4" s="8" t="s">
        <v>5</v>
      </c>
      <c r="D4" s="7" t="s">
        <v>4</v>
      </c>
      <c r="E4" s="6" t="s">
        <v>29</v>
      </c>
      <c r="F4" s="6" t="s">
        <v>71</v>
      </c>
      <c r="G4" s="6" t="s">
        <v>67</v>
      </c>
      <c r="H4" s="5">
        <v>0</v>
      </c>
      <c r="I4" s="5">
        <v>0</v>
      </c>
      <c r="J4" s="5">
        <v>0</v>
      </c>
      <c r="K4" s="5">
        <f>(H4+I4+J4)</f>
        <v>0</v>
      </c>
      <c r="L4" s="5">
        <v>0</v>
      </c>
      <c r="M4" s="5">
        <f>K4-L4</f>
        <v>0</v>
      </c>
      <c r="N4" s="5">
        <v>0</v>
      </c>
      <c r="O4" s="5">
        <v>0</v>
      </c>
      <c r="P4" s="5">
        <v>0</v>
      </c>
    </row>
    <row r="5" spans="1:16" ht="63.75" customHeight="1" x14ac:dyDescent="0.3">
      <c r="A5" s="9">
        <v>4</v>
      </c>
      <c r="B5" s="7" t="s">
        <v>70</v>
      </c>
      <c r="C5" s="8" t="s">
        <v>69</v>
      </c>
      <c r="D5" s="7" t="s">
        <v>4</v>
      </c>
      <c r="E5" s="6" t="s">
        <v>19</v>
      </c>
      <c r="F5" s="6" t="s">
        <v>68</v>
      </c>
      <c r="G5" s="6" t="s">
        <v>67</v>
      </c>
      <c r="H5" s="5">
        <v>16000</v>
      </c>
      <c r="I5" s="5">
        <v>375</v>
      </c>
      <c r="J5" s="5">
        <v>250</v>
      </c>
      <c r="K5" s="5">
        <f>(H5+I5+J5)</f>
        <v>16625</v>
      </c>
      <c r="L5" s="5">
        <v>3652.29</v>
      </c>
      <c r="M5" s="5">
        <f>K5-L5</f>
        <v>12972.71</v>
      </c>
      <c r="N5" s="5">
        <v>0</v>
      </c>
      <c r="O5" s="5">
        <v>0</v>
      </c>
      <c r="P5" s="5">
        <v>0</v>
      </c>
    </row>
    <row r="6" spans="1:16" ht="63.75" customHeight="1" x14ac:dyDescent="0.3">
      <c r="A6" s="10" t="s">
        <v>66</v>
      </c>
      <c r="B6" s="7" t="s">
        <v>65</v>
      </c>
      <c r="C6" s="8" t="s">
        <v>64</v>
      </c>
      <c r="D6" s="12" t="s">
        <v>4</v>
      </c>
      <c r="E6" s="6" t="s">
        <v>29</v>
      </c>
      <c r="F6" s="6" t="s">
        <v>63</v>
      </c>
      <c r="G6" s="6" t="s">
        <v>62</v>
      </c>
      <c r="H6" s="5">
        <v>19000</v>
      </c>
      <c r="I6" s="5">
        <v>375</v>
      </c>
      <c r="J6" s="5">
        <v>250</v>
      </c>
      <c r="K6" s="5">
        <f>SUM(H6:J6)</f>
        <v>19625</v>
      </c>
      <c r="L6" s="5">
        <v>4095.21</v>
      </c>
      <c r="M6" s="5">
        <f>K6-L6</f>
        <v>15529.79</v>
      </c>
      <c r="N6" s="5">
        <v>0</v>
      </c>
      <c r="O6" s="5">
        <v>0</v>
      </c>
      <c r="P6" s="5">
        <v>0</v>
      </c>
    </row>
    <row r="7" spans="1:16" ht="63.75" customHeight="1" x14ac:dyDescent="0.3">
      <c r="A7" s="15">
        <v>6</v>
      </c>
      <c r="B7" s="14" t="s">
        <v>61</v>
      </c>
      <c r="C7" s="13" t="s">
        <v>60</v>
      </c>
      <c r="D7" s="12" t="s">
        <v>4</v>
      </c>
      <c r="E7" s="6" t="s">
        <v>29</v>
      </c>
      <c r="F7" s="6" t="s">
        <v>59</v>
      </c>
      <c r="G7" s="6" t="s">
        <v>58</v>
      </c>
      <c r="H7" s="5">
        <f>19000/31*16</f>
        <v>9806.4516129032254</v>
      </c>
      <c r="I7" s="5">
        <f>375/31*16</f>
        <v>193.54838709677421</v>
      </c>
      <c r="J7" s="5">
        <f>250/31*16</f>
        <v>129.03225806451613</v>
      </c>
      <c r="K7" s="5">
        <f>SUM(H7:J7)</f>
        <v>10129.032258064517</v>
      </c>
      <c r="L7" s="5">
        <v>1934.4</v>
      </c>
      <c r="M7" s="5">
        <f>K7-L7</f>
        <v>8194.6322580645174</v>
      </c>
      <c r="N7" s="5">
        <v>0</v>
      </c>
      <c r="O7" s="5">
        <v>0</v>
      </c>
      <c r="P7" s="5">
        <v>0</v>
      </c>
    </row>
    <row r="8" spans="1:16" ht="63.75" customHeight="1" x14ac:dyDescent="0.3">
      <c r="A8" s="9">
        <v>7</v>
      </c>
      <c r="B8" s="7" t="s">
        <v>57</v>
      </c>
      <c r="C8" s="8" t="s">
        <v>56</v>
      </c>
      <c r="D8" s="7" t="s">
        <v>4</v>
      </c>
      <c r="E8" s="6" t="s">
        <v>29</v>
      </c>
      <c r="F8" s="6" t="s">
        <v>55</v>
      </c>
      <c r="G8" s="6" t="s">
        <v>54</v>
      </c>
      <c r="H8" s="5">
        <v>19000</v>
      </c>
      <c r="I8" s="5">
        <v>375</v>
      </c>
      <c r="J8" s="5">
        <v>250</v>
      </c>
      <c r="K8" s="5">
        <f>(H8+I8+J8)</f>
        <v>19625</v>
      </c>
      <c r="L8" s="5">
        <v>4355.6099999999997</v>
      </c>
      <c r="M8" s="5">
        <f>K8-L8</f>
        <v>15269.39</v>
      </c>
      <c r="N8" s="5">
        <v>0</v>
      </c>
      <c r="O8" s="5">
        <v>0</v>
      </c>
      <c r="P8" s="5">
        <v>0</v>
      </c>
    </row>
    <row r="9" spans="1:16" ht="63.75" customHeight="1" x14ac:dyDescent="0.3">
      <c r="A9" s="9">
        <v>8</v>
      </c>
      <c r="B9" s="7" t="s">
        <v>53</v>
      </c>
      <c r="C9" s="8" t="s">
        <v>52</v>
      </c>
      <c r="D9" s="12" t="s">
        <v>4</v>
      </c>
      <c r="E9" s="6" t="s">
        <v>29</v>
      </c>
      <c r="F9" s="6" t="s">
        <v>51</v>
      </c>
      <c r="G9" s="6" t="s">
        <v>47</v>
      </c>
      <c r="H9" s="5">
        <v>19000</v>
      </c>
      <c r="I9" s="5">
        <v>375</v>
      </c>
      <c r="J9" s="5">
        <v>250</v>
      </c>
      <c r="K9" s="5">
        <f>(H9+I9+J9)</f>
        <v>19625</v>
      </c>
      <c r="L9" s="5">
        <v>4095.21</v>
      </c>
      <c r="M9" s="5">
        <f>K9-L9</f>
        <v>15529.79</v>
      </c>
      <c r="N9" s="5">
        <v>0</v>
      </c>
      <c r="O9" s="5">
        <v>0</v>
      </c>
      <c r="P9" s="5">
        <v>0</v>
      </c>
    </row>
    <row r="10" spans="1:16" ht="63.75" customHeight="1" x14ac:dyDescent="0.3">
      <c r="A10" s="9">
        <v>9</v>
      </c>
      <c r="B10" s="7" t="s">
        <v>50</v>
      </c>
      <c r="C10" s="8" t="s">
        <v>49</v>
      </c>
      <c r="D10" s="7" t="s">
        <v>4</v>
      </c>
      <c r="E10" s="6" t="s">
        <v>19</v>
      </c>
      <c r="F10" s="6" t="s">
        <v>48</v>
      </c>
      <c r="G10" s="6" t="s">
        <v>47</v>
      </c>
      <c r="H10" s="11">
        <v>16000</v>
      </c>
      <c r="I10" s="11">
        <v>375</v>
      </c>
      <c r="J10" s="11">
        <v>250</v>
      </c>
      <c r="K10" s="5">
        <f>(H10+I10+J10)</f>
        <v>16625</v>
      </c>
      <c r="L10" s="5">
        <v>3432.21</v>
      </c>
      <c r="M10" s="11">
        <f>K10-L10</f>
        <v>13192.79</v>
      </c>
      <c r="N10" s="5">
        <v>0</v>
      </c>
      <c r="O10" s="5">
        <v>0</v>
      </c>
      <c r="P10" s="5">
        <v>0</v>
      </c>
    </row>
    <row r="11" spans="1:16" ht="63.75" customHeight="1" x14ac:dyDescent="0.3">
      <c r="A11" s="9">
        <v>10</v>
      </c>
      <c r="B11" s="7" t="s">
        <v>46</v>
      </c>
      <c r="C11" s="8" t="s">
        <v>45</v>
      </c>
      <c r="D11" s="12" t="s">
        <v>4</v>
      </c>
      <c r="E11" s="6" t="s">
        <v>29</v>
      </c>
      <c r="F11" s="6" t="s">
        <v>44</v>
      </c>
      <c r="G11" s="6" t="s">
        <v>43</v>
      </c>
      <c r="H11" s="5">
        <v>19000</v>
      </c>
      <c r="I11" s="5">
        <v>375</v>
      </c>
      <c r="J11" s="5">
        <v>250</v>
      </c>
      <c r="K11" s="5">
        <f>(H11+I11+J11)</f>
        <v>19625</v>
      </c>
      <c r="L11" s="5">
        <v>9204.34</v>
      </c>
      <c r="M11" s="5">
        <f>K11-L11</f>
        <v>10420.66</v>
      </c>
      <c r="N11" s="5">
        <v>0</v>
      </c>
      <c r="O11" s="5">
        <v>0</v>
      </c>
      <c r="P11" s="5">
        <v>0</v>
      </c>
    </row>
    <row r="12" spans="1:16" ht="63.75" customHeight="1" x14ac:dyDescent="0.3">
      <c r="A12" s="9">
        <v>11</v>
      </c>
      <c r="B12" s="7" t="s">
        <v>42</v>
      </c>
      <c r="C12" s="8" t="s">
        <v>41</v>
      </c>
      <c r="D12" s="7" t="s">
        <v>4</v>
      </c>
      <c r="E12" s="6" t="s">
        <v>29</v>
      </c>
      <c r="F12" s="6" t="s">
        <v>40</v>
      </c>
      <c r="G12" s="6" t="s">
        <v>33</v>
      </c>
      <c r="H12" s="5">
        <v>19000</v>
      </c>
      <c r="I12" s="5">
        <v>375</v>
      </c>
      <c r="J12" s="5">
        <v>250</v>
      </c>
      <c r="K12" s="5">
        <f>(H12+I12+J12)</f>
        <v>19625</v>
      </c>
      <c r="L12" s="5">
        <v>4095.21</v>
      </c>
      <c r="M12" s="5">
        <f>K12-L12</f>
        <v>15529.79</v>
      </c>
      <c r="N12" s="5">
        <v>0</v>
      </c>
      <c r="O12" s="5">
        <v>0</v>
      </c>
      <c r="P12" s="5">
        <v>0</v>
      </c>
    </row>
    <row r="13" spans="1:16" ht="63.75" customHeight="1" x14ac:dyDescent="0.3">
      <c r="A13" s="9">
        <v>12</v>
      </c>
      <c r="B13" s="7" t="s">
        <v>39</v>
      </c>
      <c r="C13" s="8" t="s">
        <v>38</v>
      </c>
      <c r="D13" s="7" t="s">
        <v>4</v>
      </c>
      <c r="E13" s="6" t="s">
        <v>19</v>
      </c>
      <c r="F13" s="6" t="s">
        <v>37</v>
      </c>
      <c r="G13" s="6" t="s">
        <v>33</v>
      </c>
      <c r="H13" s="11">
        <v>16000</v>
      </c>
      <c r="I13" s="11">
        <v>375</v>
      </c>
      <c r="J13" s="11">
        <v>250</v>
      </c>
      <c r="K13" s="5">
        <f>(H13+I13+J13)</f>
        <v>16625</v>
      </c>
      <c r="L13" s="5">
        <v>3432.21</v>
      </c>
      <c r="M13" s="11">
        <f>K13-L13</f>
        <v>13192.79</v>
      </c>
      <c r="N13" s="5">
        <v>0</v>
      </c>
      <c r="O13" s="5">
        <v>0</v>
      </c>
      <c r="P13" s="5"/>
    </row>
    <row r="14" spans="1:16" ht="63.75" customHeight="1" x14ac:dyDescent="0.3">
      <c r="A14" s="9">
        <v>13</v>
      </c>
      <c r="B14" s="7" t="s">
        <v>36</v>
      </c>
      <c r="C14" s="8" t="s">
        <v>35</v>
      </c>
      <c r="D14" s="7" t="s">
        <v>4</v>
      </c>
      <c r="E14" s="6" t="s">
        <v>19</v>
      </c>
      <c r="F14" s="6" t="s">
        <v>34</v>
      </c>
      <c r="G14" s="6" t="s">
        <v>33</v>
      </c>
      <c r="H14" s="11">
        <v>16000</v>
      </c>
      <c r="I14" s="11">
        <v>375</v>
      </c>
      <c r="J14" s="11">
        <v>250</v>
      </c>
      <c r="K14" s="5">
        <f>(H14+I14+J14)</f>
        <v>16625</v>
      </c>
      <c r="L14" s="5">
        <v>3432.21</v>
      </c>
      <c r="M14" s="11">
        <f>K14-L14</f>
        <v>13192.79</v>
      </c>
      <c r="N14" s="5">
        <v>0</v>
      </c>
      <c r="O14" s="5">
        <v>0</v>
      </c>
      <c r="P14" s="5">
        <v>0</v>
      </c>
    </row>
    <row r="15" spans="1:16" ht="63.75" customHeight="1" x14ac:dyDescent="0.3">
      <c r="A15" s="10" t="s">
        <v>32</v>
      </c>
      <c r="B15" s="7" t="s">
        <v>31</v>
      </c>
      <c r="C15" s="8" t="s">
        <v>30</v>
      </c>
      <c r="D15" s="7" t="s">
        <v>4</v>
      </c>
      <c r="E15" s="6" t="s">
        <v>29</v>
      </c>
      <c r="F15" s="6" t="s">
        <v>28</v>
      </c>
      <c r="G15" s="6" t="s">
        <v>17</v>
      </c>
      <c r="H15" s="5">
        <v>19000</v>
      </c>
      <c r="I15" s="5">
        <v>375</v>
      </c>
      <c r="J15" s="5">
        <v>250</v>
      </c>
      <c r="K15" s="5">
        <f>(H15+I15+J15)</f>
        <v>19625</v>
      </c>
      <c r="L15" s="5">
        <v>4095.21</v>
      </c>
      <c r="M15" s="5">
        <f>K15-L15</f>
        <v>15529.79</v>
      </c>
      <c r="N15" s="5">
        <v>0</v>
      </c>
      <c r="O15" s="5">
        <v>0</v>
      </c>
      <c r="P15" s="5">
        <v>0</v>
      </c>
    </row>
    <row r="16" spans="1:16" ht="63.75" customHeight="1" x14ac:dyDescent="0.3">
      <c r="A16" s="9">
        <v>15</v>
      </c>
      <c r="B16" s="7" t="s">
        <v>27</v>
      </c>
      <c r="C16" s="8" t="s">
        <v>26</v>
      </c>
      <c r="D16" s="7" t="s">
        <v>4</v>
      </c>
      <c r="E16" s="6" t="s">
        <v>19</v>
      </c>
      <c r="F16" s="6" t="s">
        <v>25</v>
      </c>
      <c r="G16" s="6" t="s">
        <v>17</v>
      </c>
      <c r="H16" s="5">
        <v>16000</v>
      </c>
      <c r="I16" s="5">
        <v>375</v>
      </c>
      <c r="J16" s="5">
        <v>250</v>
      </c>
      <c r="K16" s="5">
        <f>(H16+I16+J16)</f>
        <v>16625</v>
      </c>
      <c r="L16" s="5">
        <v>3432.21</v>
      </c>
      <c r="M16" s="5">
        <f>K16-L16</f>
        <v>13192.79</v>
      </c>
      <c r="N16" s="5">
        <v>0</v>
      </c>
      <c r="O16" s="5">
        <v>0</v>
      </c>
      <c r="P16" s="5">
        <v>0</v>
      </c>
    </row>
    <row r="17" spans="1:16" ht="63.75" customHeight="1" x14ac:dyDescent="0.3">
      <c r="A17" s="9">
        <v>16</v>
      </c>
      <c r="B17" s="7" t="s">
        <v>24</v>
      </c>
      <c r="C17" s="8" t="s">
        <v>23</v>
      </c>
      <c r="D17" s="7" t="s">
        <v>4</v>
      </c>
      <c r="E17" s="6" t="s">
        <v>19</v>
      </c>
      <c r="F17" s="6" t="s">
        <v>22</v>
      </c>
      <c r="G17" s="6" t="s">
        <v>17</v>
      </c>
      <c r="H17" s="5">
        <v>16000</v>
      </c>
      <c r="I17" s="5">
        <v>375</v>
      </c>
      <c r="J17" s="5">
        <v>250</v>
      </c>
      <c r="K17" s="5">
        <f>(H17+I17+J17)</f>
        <v>16625</v>
      </c>
      <c r="L17" s="5">
        <v>3432.21</v>
      </c>
      <c r="M17" s="5">
        <f>K17-L17</f>
        <v>13192.79</v>
      </c>
      <c r="N17" s="5">
        <v>0</v>
      </c>
      <c r="O17" s="5">
        <v>0</v>
      </c>
      <c r="P17" s="5">
        <v>0</v>
      </c>
    </row>
    <row r="18" spans="1:16" ht="63.75" customHeight="1" x14ac:dyDescent="0.3">
      <c r="A18" s="9">
        <v>17</v>
      </c>
      <c r="B18" s="7" t="s">
        <v>21</v>
      </c>
      <c r="C18" s="8" t="s">
        <v>20</v>
      </c>
      <c r="D18" s="7" t="s">
        <v>4</v>
      </c>
      <c r="E18" s="6" t="s">
        <v>19</v>
      </c>
      <c r="F18" s="6" t="s">
        <v>18</v>
      </c>
      <c r="G18" s="6" t="s">
        <v>17</v>
      </c>
      <c r="H18" s="5">
        <f>16000</f>
        <v>16000</v>
      </c>
      <c r="I18" s="5">
        <f>375</f>
        <v>375</v>
      </c>
      <c r="J18" s="5">
        <f>250</f>
        <v>250</v>
      </c>
      <c r="K18" s="5">
        <f>(H18+I18+J18)</f>
        <v>16625</v>
      </c>
      <c r="L18" s="5">
        <v>3432.21</v>
      </c>
      <c r="M18" s="5">
        <f>K18-L18</f>
        <v>13192.79</v>
      </c>
      <c r="N18" s="5">
        <v>0</v>
      </c>
      <c r="O18" s="5">
        <v>0</v>
      </c>
      <c r="P18" s="5">
        <v>0</v>
      </c>
    </row>
    <row r="19" spans="1:16" ht="63.75" customHeight="1" x14ac:dyDescent="0.3">
      <c r="A19" s="9">
        <v>18</v>
      </c>
      <c r="B19" s="7" t="s">
        <v>16</v>
      </c>
      <c r="C19" s="8" t="s">
        <v>15</v>
      </c>
      <c r="D19" s="7" t="s">
        <v>4</v>
      </c>
      <c r="E19" s="6" t="s">
        <v>3</v>
      </c>
      <c r="F19" s="6" t="s">
        <v>14</v>
      </c>
      <c r="G19" s="6" t="s">
        <v>1</v>
      </c>
      <c r="H19" s="5">
        <f>22000</f>
        <v>22000</v>
      </c>
      <c r="I19" s="5">
        <f>375</f>
        <v>375</v>
      </c>
      <c r="J19" s="5">
        <f>250</f>
        <v>250</v>
      </c>
      <c r="K19" s="5">
        <f>(H19+I19+J19)</f>
        <v>22625</v>
      </c>
      <c r="L19" s="5">
        <v>4758.21</v>
      </c>
      <c r="M19" s="5">
        <f>K19-L19</f>
        <v>17866.79</v>
      </c>
      <c r="N19" s="5">
        <v>0</v>
      </c>
      <c r="O19" s="5">
        <v>0</v>
      </c>
      <c r="P19" s="5">
        <v>0</v>
      </c>
    </row>
    <row r="20" spans="1:16" ht="63.75" customHeight="1" x14ac:dyDescent="0.3">
      <c r="A20" s="9">
        <v>19</v>
      </c>
      <c r="B20" s="7"/>
      <c r="C20" s="8" t="s">
        <v>5</v>
      </c>
      <c r="D20" s="7" t="s">
        <v>4</v>
      </c>
      <c r="E20" s="6" t="s">
        <v>3</v>
      </c>
      <c r="F20" s="6" t="s">
        <v>13</v>
      </c>
      <c r="G20" s="6" t="s">
        <v>1</v>
      </c>
      <c r="H20" s="5">
        <v>0</v>
      </c>
      <c r="I20" s="5">
        <v>0</v>
      </c>
      <c r="J20" s="5">
        <v>0</v>
      </c>
      <c r="K20" s="5">
        <f>(H20+I20+J20)</f>
        <v>0</v>
      </c>
      <c r="L20" s="5">
        <v>0</v>
      </c>
      <c r="M20" s="5">
        <f>K20-L20</f>
        <v>0</v>
      </c>
      <c r="N20" s="5">
        <v>0</v>
      </c>
      <c r="O20" s="5">
        <v>0</v>
      </c>
      <c r="P20" s="5">
        <v>0</v>
      </c>
    </row>
    <row r="21" spans="1:16" ht="63.75" customHeight="1" x14ac:dyDescent="0.3">
      <c r="A21" s="9">
        <v>20</v>
      </c>
      <c r="B21" s="7" t="s">
        <v>12</v>
      </c>
      <c r="C21" s="8" t="s">
        <v>11</v>
      </c>
      <c r="D21" s="7" t="s">
        <v>4</v>
      </c>
      <c r="E21" s="6" t="s">
        <v>3</v>
      </c>
      <c r="F21" s="6" t="s">
        <v>10</v>
      </c>
      <c r="G21" s="6" t="s">
        <v>1</v>
      </c>
      <c r="H21" s="5">
        <f>23000</f>
        <v>23000</v>
      </c>
      <c r="I21" s="5">
        <f>375</f>
        <v>375</v>
      </c>
      <c r="J21" s="5">
        <f>250</f>
        <v>250</v>
      </c>
      <c r="K21" s="5">
        <f>(H21+I21+J21)</f>
        <v>23625</v>
      </c>
      <c r="L21" s="5">
        <v>4979.21</v>
      </c>
      <c r="M21" s="5">
        <f>K21-L21</f>
        <v>18645.79</v>
      </c>
      <c r="N21" s="5">
        <v>0</v>
      </c>
      <c r="O21" s="5">
        <v>0</v>
      </c>
      <c r="P21" s="5">
        <v>0</v>
      </c>
    </row>
    <row r="22" spans="1:16" ht="63.75" customHeight="1" x14ac:dyDescent="0.3">
      <c r="A22" s="9">
        <v>21</v>
      </c>
      <c r="B22" s="7" t="s">
        <v>9</v>
      </c>
      <c r="C22" s="8" t="s">
        <v>8</v>
      </c>
      <c r="D22" s="7" t="s">
        <v>4</v>
      </c>
      <c r="E22" s="6" t="s">
        <v>3</v>
      </c>
      <c r="F22" s="6" t="s">
        <v>7</v>
      </c>
      <c r="G22" s="6" t="s">
        <v>1</v>
      </c>
      <c r="H22" s="5">
        <f>22000</f>
        <v>22000</v>
      </c>
      <c r="I22" s="5">
        <f>375</f>
        <v>375</v>
      </c>
      <c r="J22" s="5">
        <f>250</f>
        <v>250</v>
      </c>
      <c r="K22" s="5">
        <f>(H22+I22+J22)</f>
        <v>22625</v>
      </c>
      <c r="L22" s="5">
        <v>4758.21</v>
      </c>
      <c r="M22" s="5">
        <f>K22-L22</f>
        <v>17866.79</v>
      </c>
      <c r="N22" s="5">
        <v>0</v>
      </c>
      <c r="O22" s="5">
        <v>0</v>
      </c>
      <c r="P22" s="5">
        <v>0</v>
      </c>
    </row>
    <row r="23" spans="1:16" ht="99" customHeight="1" x14ac:dyDescent="0.3">
      <c r="A23" s="9">
        <v>22</v>
      </c>
      <c r="B23" s="7" t="s">
        <v>6</v>
      </c>
      <c r="C23" s="8" t="s">
        <v>5</v>
      </c>
      <c r="D23" s="7" t="s">
        <v>4</v>
      </c>
      <c r="E23" s="6" t="s">
        <v>3</v>
      </c>
      <c r="F23" s="6" t="s">
        <v>2</v>
      </c>
      <c r="G23" s="6" t="s">
        <v>1</v>
      </c>
      <c r="H23" s="5">
        <v>0</v>
      </c>
      <c r="I23" s="5">
        <v>0</v>
      </c>
      <c r="J23" s="5">
        <v>0</v>
      </c>
      <c r="K23" s="5">
        <f>(H23+I23+J23)</f>
        <v>0</v>
      </c>
      <c r="L23" s="5">
        <v>0</v>
      </c>
      <c r="M23" s="5">
        <f>K23-L23</f>
        <v>0</v>
      </c>
      <c r="N23" s="5">
        <v>0</v>
      </c>
      <c r="O23" s="5">
        <v>0</v>
      </c>
      <c r="P23" s="5">
        <v>0</v>
      </c>
    </row>
    <row r="24" spans="1:16" x14ac:dyDescent="0.3">
      <c r="A24" s="4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1:16" x14ac:dyDescent="0.3">
      <c r="A25" s="2">
        <v>6</v>
      </c>
      <c r="B25" s="1" t="s">
        <v>0</v>
      </c>
    </row>
  </sheetData>
  <autoFilter ref="A1:M23"/>
  <printOptions horizontalCentered="1"/>
  <pageMargins left="0.31496062992125984" right="0.31496062992125984" top="0.82677165354330717" bottom="1.1417322834645669" header="0.23622047244094491" footer="0.31496062992125984"/>
  <pageSetup paperSize="257" scale="55" orientation="landscape" r:id="rId1"/>
  <headerFooter>
    <oddHeader xml:space="preserve">&amp;L                         &amp;G&amp;C&amp;"Arial Narrow,Negrita"&amp;14
DIRECCIÓN DE RECURSOS HUMANOS
PERSONAL POR CONTRATO - RENGLÓN 022
MARZO 2021
&amp;R
</oddHeader>
    <oddFooter xml:space="preserve">&amp;C&amp;"Arial Narrow,Negrita"&amp;P/&amp;N&amp;R&amp;"Arial Narrow,Negrita"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 PERSONAL POR CONTRATO</vt:lpstr>
      <vt:lpstr>'022 PERSONAL POR CONTRATO'!Títulos_a_imprimir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Thelmi Elizabeth Gomez Alvarez</dc:creator>
  <cp:lastModifiedBy>Thelmi Elizabeth Gomez Alvarez</cp:lastModifiedBy>
  <dcterms:created xsi:type="dcterms:W3CDTF">2021-04-16T20:09:30Z</dcterms:created>
  <dcterms:modified xsi:type="dcterms:W3CDTF">2021-04-16T20:09:51Z</dcterms:modified>
</cp:coreProperties>
</file>