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Junio/Información Artículo 10-11 LAIP/Numeral 4/Personal011/"/>
    </mc:Choice>
  </mc:AlternateContent>
  <xr:revisionPtr revIDLastSave="186" documentId="8_{02DA09F6-B312-40E1-8525-D335E9E31CC9}" xr6:coauthVersionLast="47" xr6:coauthVersionMax="47" xr10:uidLastSave="{7EE24FDE-4E83-483C-8D6C-7B6DEBCCB277}"/>
  <bookViews>
    <workbookView xWindow="28680" yWindow="-975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PERMANENTE'!$A$1:$L$41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K41" i="1"/>
  <c r="J41" i="1"/>
  <c r="H41" i="1"/>
  <c r="G41" i="1"/>
  <c r="K31" i="1"/>
  <c r="J31" i="1"/>
  <c r="K37" i="1"/>
  <c r="J37" i="1"/>
  <c r="K8" i="1"/>
  <c r="J8" i="1"/>
  <c r="I8" i="1"/>
  <c r="H8" i="1"/>
  <c r="G8" i="1"/>
  <c r="L8" i="1" l="1"/>
  <c r="J39" i="1"/>
  <c r="K39" i="1"/>
  <c r="K44" i="1"/>
  <c r="J44" i="1"/>
  <c r="G44" i="1"/>
  <c r="L43" i="1"/>
  <c r="L37" i="1"/>
  <c r="L39" i="1" l="1"/>
  <c r="L42" i="1"/>
  <c r="K17" i="1" l="1"/>
  <c r="J17" i="1"/>
  <c r="H17" i="1"/>
  <c r="G17" i="1"/>
  <c r="L34" i="1" l="1"/>
  <c r="G27" i="1"/>
  <c r="H27" i="1"/>
  <c r="I27" i="1"/>
  <c r="J27" i="1"/>
  <c r="L28" i="1"/>
  <c r="L4" i="1"/>
  <c r="L6" i="1"/>
  <c r="L13" i="1"/>
  <c r="L20" i="1"/>
  <c r="L24" i="1"/>
  <c r="L26" i="1"/>
  <c r="L29" i="1"/>
  <c r="L30" i="1"/>
  <c r="L33" i="1"/>
  <c r="L35" i="1"/>
  <c r="L40" i="1"/>
  <c r="K7" i="1"/>
  <c r="J7" i="1"/>
  <c r="I7" i="1"/>
  <c r="H7" i="1"/>
  <c r="G7" i="1"/>
  <c r="K2" i="1"/>
  <c r="J2" i="1"/>
  <c r="I2" i="1"/>
  <c r="H2" i="1"/>
  <c r="G2" i="1"/>
  <c r="K25" i="1"/>
  <c r="J25" i="1"/>
  <c r="H25" i="1"/>
  <c r="G25" i="1"/>
  <c r="K19" i="1"/>
  <c r="J19" i="1"/>
  <c r="H19" i="1"/>
  <c r="G19" i="1"/>
  <c r="K16" i="1"/>
  <c r="J16" i="1"/>
  <c r="H16" i="1"/>
  <c r="G16" i="1"/>
  <c r="K15" i="1"/>
  <c r="J15" i="1"/>
  <c r="H15" i="1"/>
  <c r="G15" i="1"/>
  <c r="J14" i="1"/>
  <c r="L25" i="1" l="1"/>
  <c r="L15" i="1"/>
  <c r="L16" i="1"/>
  <c r="L7" i="1"/>
  <c r="L19" i="1"/>
  <c r="L2" i="1"/>
  <c r="L17" i="1"/>
  <c r="K3" i="1"/>
  <c r="H3" i="1"/>
  <c r="G3" i="1"/>
  <c r="L3" i="1" l="1"/>
  <c r="K22" i="1"/>
  <c r="J22" i="1"/>
  <c r="H22" i="1"/>
  <c r="G22" i="1"/>
  <c r="K36" i="1"/>
  <c r="J36" i="1"/>
  <c r="H36" i="1"/>
  <c r="G36" i="1"/>
  <c r="K27" i="1"/>
  <c r="L27" i="1" s="1"/>
  <c r="K23" i="1"/>
  <c r="J23" i="1"/>
  <c r="H23" i="1"/>
  <c r="G23" i="1"/>
  <c r="L22" i="1" l="1"/>
  <c r="L36" i="1"/>
  <c r="L23" i="1"/>
  <c r="K38" i="1"/>
  <c r="J38" i="1"/>
  <c r="H38" i="1"/>
  <c r="G38" i="1"/>
  <c r="L38" i="1" l="1"/>
  <c r="K5" i="1" l="1"/>
  <c r="J5" i="1"/>
  <c r="H5" i="1"/>
  <c r="G5" i="1"/>
  <c r="L5" i="1" l="1"/>
  <c r="K32" i="1" l="1"/>
  <c r="J32" i="1"/>
  <c r="G32" i="1"/>
  <c r="L31" i="1"/>
  <c r="K21" i="1"/>
  <c r="J21" i="1"/>
  <c r="G21" i="1"/>
  <c r="K18" i="1"/>
  <c r="J18" i="1"/>
  <c r="G18" i="1"/>
  <c r="K14" i="1"/>
  <c r="G14" i="1"/>
  <c r="L14" i="1" s="1"/>
  <c r="K12" i="1"/>
  <c r="J12" i="1"/>
  <c r="G12" i="1"/>
  <c r="K11" i="1"/>
  <c r="J11" i="1"/>
  <c r="G11" i="1"/>
  <c r="K10" i="1"/>
  <c r="J10" i="1"/>
  <c r="G10" i="1"/>
  <c r="K9" i="1"/>
  <c r="J9" i="1"/>
  <c r="G9" i="1"/>
  <c r="L10" i="1" l="1"/>
  <c r="L11" i="1"/>
  <c r="L21" i="1"/>
  <c r="L18" i="1"/>
  <c r="L12" i="1"/>
  <c r="L44" i="1"/>
  <c r="L32" i="1"/>
  <c r="L9" i="1"/>
</calcChain>
</file>

<file path=xl/sharedStrings.xml><?xml version="1.0" encoding="utf-8"?>
<sst xmlns="http://schemas.openxmlformats.org/spreadsheetml/2006/main" count="230" uniqueCount="116">
  <si>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</si>
  <si>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</si>
  <si>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</si>
  <si>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</si>
  <si>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</si>
  <si>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</si>
  <si>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</si>
  <si>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</si>
  <si>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</si>
  <si>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</si>
  <si>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</si>
  <si>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</si>
  <si>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</si>
  <si>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</si>
  <si>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</si>
  <si>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</si>
  <si>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</si>
  <si>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</si>
  <si>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</si>
  <si>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</si>
  <si>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</si>
  <si>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</si>
  <si>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</si>
  <si>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</si>
  <si>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INVENTARIOS</t>
  </si>
  <si>
    <t>JEFE DE TESORERÍA</t>
  </si>
  <si>
    <t>ALMA ROSA DEL CARMEN GARRIDO NAVAS</t>
  </si>
  <si>
    <t>PROCURADOR</t>
  </si>
  <si>
    <t>IRIS YOJANA MONTES DE OCA LEAL</t>
  </si>
  <si>
    <t>ENCARGADA DE UIP</t>
  </si>
  <si>
    <t>EMILY VALENTINA DEL ROSARIO ENRIQUEZ TUNCHE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</si>
  <si>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</si>
  <si>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</si>
  <si>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</si>
  <si>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</si>
  <si>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</si>
  <si>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</si>
  <si>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</si>
  <si>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</si>
  <si>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</si>
  <si>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</si>
  <si>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</si>
  <si>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</si>
  <si>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</si>
  <si>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</si>
  <si>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</si>
  <si>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</si>
  <si>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</si>
  <si>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</si>
  <si>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JULIO DANIEL MÉNDEZ MELGAR</t>
  </si>
  <si>
    <t>ASESOR JURIDICO LABORAL DE RRHH</t>
  </si>
  <si>
    <t>MARIANA JHAZMIN ALVAREZ MURALLES</t>
  </si>
  <si>
    <t>JEFE DE ADMISIÓN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</si>
  <si>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</si>
  <si>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</si>
  <si>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</si>
  <si>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</si>
  <si>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</si>
  <si>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</si>
  <si>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</si>
  <si>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</si>
  <si>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</si>
  <si>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</si>
  <si>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</si>
  <si>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BRYAN ALEJANDRO HERRERA GALICIA</t>
  </si>
  <si>
    <t>JEFE DE TELECOMUNICACIONES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</si>
  <si>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</si>
  <si>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</si>
  <si>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</si>
  <si>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</si>
  <si>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</si>
  <si>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</si>
  <si>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</si>
  <si>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</si>
  <si>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</si>
  <si>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</si>
  <si>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</si>
  <si>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</si>
  <si>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</si>
  <si>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VANESSA MARIN CASTRO DE GUEVARA</t>
  </si>
  <si>
    <t>JOSELYN MARIA DEL ROSARIO MOLLINEDO HERNANDEZ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</si>
  <si>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</si>
  <si>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</si>
  <si>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</si>
  <si>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</si>
  <si>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</si>
  <si>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</si>
  <si>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</si>
  <si>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</si>
  <si>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</si>
  <si>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</si>
  <si>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KARLA ELEANE YANES GARCIA DE CABRERA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</si>
  <si>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</si>
  <si>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</si>
  <si>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</si>
  <si>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</si>
  <si>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</si>
  <si>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</si>
  <si>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</si>
  <si>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</si>
  <si>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</si>
  <si>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</si>
  <si>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</si>
  <si>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</si>
  <si>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</si>
  <si>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</si>
  <si>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</si>
  <si>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</si>
  <si>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ELISA MARÍA ALEJANDRA ESCOBAR CASTAÑEDA (SUSPENDIDA POR MATERNIDAD A PARTIR DEL 13/05/2024)</t>
  </si>
  <si>
    <t>PROFESIONAL I</t>
  </si>
  <si>
    <t>JEFE DE PRESUPUESTO</t>
  </si>
  <si>
    <t>HENRY ESTUARDO BATRES ROLDAN (TOMÓ POSESIÓN EL 01/04/2024)</t>
  </si>
  <si>
    <t>EDGAR FERNANDO RIVAS RIVERA</t>
  </si>
  <si>
    <t>EVELYN ADRIANA SAMAYOA</t>
  </si>
  <si>
    <t>WENDY CAROLINA GALEANO ULEU</t>
  </si>
  <si>
    <t>JUAN PABLO VALLE 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</si>
</sst>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view="pageLayout" zoomScale="73" zoomScaleNormal="115" zoomScaleSheetLayoutView="78" zoomScalePageLayoutView="73" workbookViewId="0">
      <selection activeCell="H4" sqref="H4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66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96</v>
      </c>
      <c r="C2" s="5" t="s">
        <v>14</v>
      </c>
      <c r="D2" s="6" t="s">
        <v>15</v>
      </c>
      <c r="E2" s="6" t="s">
        <v>16</v>
      </c>
      <c r="F2" s="6" t="s">
        <v>67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97</v>
      </c>
      <c r="C3" s="8" t="s">
        <v>14</v>
      </c>
      <c r="D3" s="6" t="s">
        <v>17</v>
      </c>
      <c r="E3" s="6" t="s">
        <v>18</v>
      </c>
      <c r="F3" s="6" t="s">
        <v>67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44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75</v>
      </c>
      <c r="F4" s="6" t="s">
        <v>67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90</v>
      </c>
      <c r="C5" s="8" t="s">
        <v>14</v>
      </c>
      <c r="D5" s="6" t="s">
        <v>22</v>
      </c>
      <c r="E5" s="6" t="s">
        <v>76</v>
      </c>
      <c r="F5" s="6" t="s">
        <v>77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39.950000000000003" customHeight="1" x14ac:dyDescent="0.25">
      <c r="A6" s="3">
        <v>5</v>
      </c>
      <c r="B6" s="4" t="s">
        <v>79</v>
      </c>
      <c r="C6" s="8" t="s">
        <v>14</v>
      </c>
      <c r="D6" s="6" t="s">
        <v>23</v>
      </c>
      <c r="E6" s="6" t="s">
        <v>24</v>
      </c>
      <c r="F6" s="6" t="s">
        <v>68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si="0"/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98</v>
      </c>
      <c r="C7" s="8" t="s">
        <v>14</v>
      </c>
      <c r="D7" s="6" t="s">
        <v>23</v>
      </c>
      <c r="E7" s="6" t="s">
        <v>25</v>
      </c>
      <c r="F7" s="6" t="s">
        <v>68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si="0"/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111</v>
      </c>
      <c r="C8" s="8" t="s">
        <v>14</v>
      </c>
      <c r="D8" s="6" t="s">
        <v>23</v>
      </c>
      <c r="E8" s="6" t="s">
        <v>110</v>
      </c>
      <c r="F8" s="6" t="s">
        <v>68</v>
      </c>
      <c r="G8" s="7">
        <f>6759*3</f>
        <v>20277</v>
      </c>
      <c r="H8" s="7">
        <f>2000*3</f>
        <v>6000</v>
      </c>
      <c r="I8" s="7">
        <f>375*3</f>
        <v>1125</v>
      </c>
      <c r="J8" s="7">
        <f>2000*3</f>
        <v>6000</v>
      </c>
      <c r="K8" s="7">
        <f>250*3</f>
        <v>750</v>
      </c>
      <c r="L8" s="7">
        <f t="shared" ref="L8" si="1">(G8+H8+I8+J8+K8)</f>
        <v>34152</v>
      </c>
      <c r="M8" s="7">
        <v>0</v>
      </c>
      <c r="N8" s="7">
        <v>0</v>
      </c>
      <c r="O8" s="7">
        <v>0</v>
      </c>
    </row>
    <row r="9" spans="1:15" ht="39.950000000000003" customHeight="1" x14ac:dyDescent="0.25">
      <c r="A9" s="3">
        <v>8</v>
      </c>
      <c r="B9" s="4" t="s">
        <v>26</v>
      </c>
      <c r="C9" s="8" t="s">
        <v>14</v>
      </c>
      <c r="D9" s="6" t="s">
        <v>20</v>
      </c>
      <c r="E9" s="6" t="s">
        <v>27</v>
      </c>
      <c r="F9" s="6" t="s">
        <v>69</v>
      </c>
      <c r="G9" s="7">
        <f>3757</f>
        <v>3757</v>
      </c>
      <c r="H9" s="7">
        <v>1800</v>
      </c>
      <c r="I9" s="7">
        <v>0</v>
      </c>
      <c r="J9" s="7">
        <f>1800</f>
        <v>1800</v>
      </c>
      <c r="K9" s="7">
        <f>250</f>
        <v>250</v>
      </c>
      <c r="L9" s="7">
        <f t="shared" si="0"/>
        <v>7607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28</v>
      </c>
      <c r="C10" s="9" t="s">
        <v>14</v>
      </c>
      <c r="D10" s="6" t="s">
        <v>20</v>
      </c>
      <c r="E10" s="10" t="s">
        <v>29</v>
      </c>
      <c r="F10" s="6" t="s">
        <v>70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30</v>
      </c>
      <c r="C11" s="8" t="s">
        <v>14</v>
      </c>
      <c r="D11" s="6" t="s">
        <v>20</v>
      </c>
      <c r="E11" s="6" t="s">
        <v>31</v>
      </c>
      <c r="F11" s="6" t="s">
        <v>70</v>
      </c>
      <c r="G11" s="7">
        <f>3757</f>
        <v>3757</v>
      </c>
      <c r="H11" s="7">
        <v>1800</v>
      </c>
      <c r="I11" s="7">
        <v>0</v>
      </c>
      <c r="J11" s="7">
        <f>1800</f>
        <v>1800</v>
      </c>
      <c r="K11" s="7">
        <f>250</f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39.950000000000003" customHeight="1" x14ac:dyDescent="0.25">
      <c r="A12" s="3">
        <v>11</v>
      </c>
      <c r="B12" s="4" t="s">
        <v>32</v>
      </c>
      <c r="C12" s="8" t="s">
        <v>14</v>
      </c>
      <c r="D12" s="6" t="s">
        <v>23</v>
      </c>
      <c r="E12" s="6" t="s">
        <v>33</v>
      </c>
      <c r="F12" s="6" t="s">
        <v>70</v>
      </c>
      <c r="G12" s="7">
        <f>6759</f>
        <v>6759</v>
      </c>
      <c r="H12" s="7">
        <v>2000</v>
      </c>
      <c r="I12" s="7">
        <v>0</v>
      </c>
      <c r="J12" s="7">
        <f>2000</f>
        <v>2000</v>
      </c>
      <c r="K12" s="7">
        <f>250</f>
        <v>250</v>
      </c>
      <c r="L12" s="7">
        <f t="shared" si="0"/>
        <v>11009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78</v>
      </c>
      <c r="C13" s="8" t="s">
        <v>14</v>
      </c>
      <c r="D13" s="6" t="s">
        <v>34</v>
      </c>
      <c r="E13" s="6" t="s">
        <v>35</v>
      </c>
      <c r="F13" s="6" t="s">
        <v>70</v>
      </c>
      <c r="G13" s="7">
        <v>1105</v>
      </c>
      <c r="H13" s="7">
        <v>1600</v>
      </c>
      <c r="I13" s="7">
        <v>0</v>
      </c>
      <c r="J13" s="7">
        <v>1000</v>
      </c>
      <c r="K13" s="7">
        <v>250</v>
      </c>
      <c r="L13" s="7">
        <f t="shared" si="0"/>
        <v>3955</v>
      </c>
      <c r="M13" s="7">
        <v>0</v>
      </c>
      <c r="N13" s="7">
        <v>0</v>
      </c>
      <c r="O13" s="7">
        <v>0</v>
      </c>
    </row>
    <row r="14" spans="1:15" ht="39.75" customHeight="1" x14ac:dyDescent="0.25">
      <c r="A14" s="3">
        <v>13</v>
      </c>
      <c r="B14" s="4" t="s">
        <v>36</v>
      </c>
      <c r="C14" s="8" t="s">
        <v>14</v>
      </c>
      <c r="D14" s="6" t="s">
        <v>34</v>
      </c>
      <c r="E14" s="6" t="s">
        <v>35</v>
      </c>
      <c r="F14" s="6" t="s">
        <v>70</v>
      </c>
      <c r="G14" s="7">
        <f>1105</f>
        <v>1105</v>
      </c>
      <c r="H14" s="7">
        <v>879.9</v>
      </c>
      <c r="I14" s="7">
        <v>0</v>
      </c>
      <c r="J14" s="7">
        <f>1000+720.1</f>
        <v>1720.1</v>
      </c>
      <c r="K14" s="7">
        <f>250</f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950000000000003" customHeight="1" x14ac:dyDescent="0.25">
      <c r="A15" s="3">
        <v>14</v>
      </c>
      <c r="B15" s="4" t="s">
        <v>92</v>
      </c>
      <c r="C15" s="8" t="s">
        <v>14</v>
      </c>
      <c r="D15" s="6" t="s">
        <v>37</v>
      </c>
      <c r="E15" s="6" t="s">
        <v>38</v>
      </c>
      <c r="F15" s="6" t="s">
        <v>70</v>
      </c>
      <c r="G15" s="7">
        <f>1168</f>
        <v>1168</v>
      </c>
      <c r="H15" s="7">
        <f>1650</f>
        <v>1650</v>
      </c>
      <c r="I15" s="7">
        <v>0</v>
      </c>
      <c r="J15" s="7">
        <f>1000</f>
        <v>1000</v>
      </c>
      <c r="K15" s="7">
        <f>250</f>
        <v>250</v>
      </c>
      <c r="L15" s="7">
        <f t="shared" si="0"/>
        <v>4068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93</v>
      </c>
      <c r="C16" s="8" t="s">
        <v>14</v>
      </c>
      <c r="D16" s="11" t="s">
        <v>34</v>
      </c>
      <c r="E16" s="6" t="s">
        <v>39</v>
      </c>
      <c r="F16" s="6" t="s">
        <v>70</v>
      </c>
      <c r="G16" s="7">
        <f>1105</f>
        <v>1105</v>
      </c>
      <c r="H16" s="7">
        <f>1600</f>
        <v>1600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3955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106</v>
      </c>
      <c r="C17" s="8" t="s">
        <v>14</v>
      </c>
      <c r="D17" s="6" t="s">
        <v>81</v>
      </c>
      <c r="E17" s="6" t="s">
        <v>82</v>
      </c>
      <c r="F17" s="6" t="s">
        <v>70</v>
      </c>
      <c r="G17" s="7">
        <f>1286</f>
        <v>1286</v>
      </c>
      <c r="H17" s="7">
        <f>1200</f>
        <v>1200</v>
      </c>
      <c r="I17" s="7">
        <v>0</v>
      </c>
      <c r="J17" s="7">
        <f>1200</f>
        <v>1200</v>
      </c>
      <c r="K17" s="7">
        <f>250</f>
        <v>250</v>
      </c>
      <c r="L17" s="7">
        <f t="shared" si="0"/>
        <v>3936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83</v>
      </c>
      <c r="C18" s="8" t="s">
        <v>14</v>
      </c>
      <c r="D18" s="6" t="s">
        <v>23</v>
      </c>
      <c r="E18" s="6" t="s">
        <v>40</v>
      </c>
      <c r="F18" s="6" t="s">
        <v>70</v>
      </c>
      <c r="G18" s="7">
        <f>6759</f>
        <v>6759</v>
      </c>
      <c r="H18" s="7">
        <v>2000</v>
      </c>
      <c r="I18" s="7">
        <v>0</v>
      </c>
      <c r="J18" s="7">
        <f>2000</f>
        <v>2000</v>
      </c>
      <c r="K18" s="7">
        <f>250</f>
        <v>250</v>
      </c>
      <c r="L18" s="7">
        <f t="shared" si="0"/>
        <v>11009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94</v>
      </c>
      <c r="C19" s="8" t="s">
        <v>14</v>
      </c>
      <c r="D19" s="6" t="s">
        <v>37</v>
      </c>
      <c r="E19" s="6" t="s">
        <v>38</v>
      </c>
      <c r="F19" s="6" t="s">
        <v>70</v>
      </c>
      <c r="G19" s="7">
        <f>1168</f>
        <v>1168</v>
      </c>
      <c r="H19" s="7">
        <f>1650</f>
        <v>1650</v>
      </c>
      <c r="I19" s="7">
        <v>0</v>
      </c>
      <c r="J19" s="7">
        <f>1000</f>
        <v>1000</v>
      </c>
      <c r="K19" s="7">
        <f>250</f>
        <v>250</v>
      </c>
      <c r="L19" s="7">
        <f t="shared" si="0"/>
        <v>4068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41</v>
      </c>
      <c r="C20" s="8" t="s">
        <v>14</v>
      </c>
      <c r="D20" s="6" t="s">
        <v>37</v>
      </c>
      <c r="E20" s="6" t="s">
        <v>42</v>
      </c>
      <c r="F20" s="6" t="s">
        <v>70</v>
      </c>
      <c r="G20" s="7">
        <v>1168</v>
      </c>
      <c r="H20" s="7">
        <v>930</v>
      </c>
      <c r="I20" s="7">
        <v>0</v>
      </c>
      <c r="J20" s="7">
        <v>1720</v>
      </c>
      <c r="K20" s="7"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43</v>
      </c>
      <c r="C21" s="8" t="s">
        <v>14</v>
      </c>
      <c r="D21" s="6" t="s">
        <v>37</v>
      </c>
      <c r="E21" s="6" t="s">
        <v>42</v>
      </c>
      <c r="F21" s="6" t="s">
        <v>70</v>
      </c>
      <c r="G21" s="7">
        <f>1168</f>
        <v>1168</v>
      </c>
      <c r="H21" s="7">
        <v>929.9</v>
      </c>
      <c r="I21" s="7">
        <v>0</v>
      </c>
      <c r="J21" s="7">
        <f>1720.1</f>
        <v>1720.1</v>
      </c>
      <c r="K21" s="7">
        <f>250</f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86</v>
      </c>
      <c r="C22" s="8" t="s">
        <v>14</v>
      </c>
      <c r="D22" s="6" t="s">
        <v>37</v>
      </c>
      <c r="E22" s="6" t="s">
        <v>42</v>
      </c>
      <c r="F22" s="6" t="s">
        <v>70</v>
      </c>
      <c r="G22" s="7">
        <f>1168</f>
        <v>1168</v>
      </c>
      <c r="H22" s="7">
        <f>1650</f>
        <v>1650</v>
      </c>
      <c r="I22" s="7">
        <v>0</v>
      </c>
      <c r="J22" s="7">
        <f>1000</f>
        <v>1000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84</v>
      </c>
      <c r="C23" s="8" t="s">
        <v>14</v>
      </c>
      <c r="D23" s="6" t="s">
        <v>37</v>
      </c>
      <c r="E23" s="6" t="s">
        <v>42</v>
      </c>
      <c r="F23" s="6" t="s">
        <v>70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44</v>
      </c>
      <c r="C24" s="8" t="s">
        <v>14</v>
      </c>
      <c r="D24" s="6" t="s">
        <v>37</v>
      </c>
      <c r="E24" s="6" t="s">
        <v>42</v>
      </c>
      <c r="F24" s="6" t="s">
        <v>70</v>
      </c>
      <c r="G24" s="7">
        <v>1168</v>
      </c>
      <c r="H24" s="7">
        <v>930</v>
      </c>
      <c r="I24" s="7">
        <v>0</v>
      </c>
      <c r="J24" s="7">
        <v>1720</v>
      </c>
      <c r="K24" s="7"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45" customHeight="1" x14ac:dyDescent="0.25">
      <c r="A25" s="3">
        <v>24</v>
      </c>
      <c r="B25" s="4" t="s">
        <v>95</v>
      </c>
      <c r="C25" s="8" t="s">
        <v>14</v>
      </c>
      <c r="D25" s="6" t="s">
        <v>34</v>
      </c>
      <c r="E25" s="6" t="s">
        <v>35</v>
      </c>
      <c r="F25" s="6" t="s">
        <v>70</v>
      </c>
      <c r="G25" s="7">
        <f>1105</f>
        <v>1105</v>
      </c>
      <c r="H25" s="7">
        <f>1600</f>
        <v>1600</v>
      </c>
      <c r="I25" s="7">
        <v>0</v>
      </c>
      <c r="J25" s="7">
        <f>1000</f>
        <v>1000</v>
      </c>
      <c r="K25" s="7">
        <f>250</f>
        <v>250</v>
      </c>
      <c r="L25" s="7">
        <f t="shared" si="0"/>
        <v>3955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45</v>
      </c>
      <c r="C26" s="8" t="s">
        <v>14</v>
      </c>
      <c r="D26" s="6" t="s">
        <v>46</v>
      </c>
      <c r="E26" s="6" t="s">
        <v>47</v>
      </c>
      <c r="F26" s="6" t="s">
        <v>70</v>
      </c>
      <c r="G26" s="7">
        <v>1324</v>
      </c>
      <c r="H26" s="7">
        <v>929.9</v>
      </c>
      <c r="I26" s="7">
        <v>0</v>
      </c>
      <c r="J26" s="7">
        <v>1720.1</v>
      </c>
      <c r="K26" s="7">
        <v>250</v>
      </c>
      <c r="L26" s="7">
        <f t="shared" si="0"/>
        <v>4224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91</v>
      </c>
      <c r="C27" s="8" t="s">
        <v>14</v>
      </c>
      <c r="D27" s="6" t="s">
        <v>23</v>
      </c>
      <c r="E27" s="6" t="s">
        <v>48</v>
      </c>
      <c r="F27" s="6" t="s">
        <v>70</v>
      </c>
      <c r="G27" s="7">
        <f>6759</f>
        <v>6759</v>
      </c>
      <c r="H27" s="7">
        <f>2000</f>
        <v>2000</v>
      </c>
      <c r="I27" s="7">
        <f>375</f>
        <v>375</v>
      </c>
      <c r="J27" s="7">
        <f>2000</f>
        <v>2000</v>
      </c>
      <c r="K27" s="7">
        <f>250</f>
        <v>250</v>
      </c>
      <c r="L27" s="7">
        <f t="shared" si="0"/>
        <v>11384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80</v>
      </c>
      <c r="C28" s="8" t="s">
        <v>14</v>
      </c>
      <c r="D28" s="6" t="s">
        <v>99</v>
      </c>
      <c r="E28" s="6" t="s">
        <v>100</v>
      </c>
      <c r="F28" s="6" t="s">
        <v>70</v>
      </c>
      <c r="G28" s="7">
        <v>2120</v>
      </c>
      <c r="H28" s="7">
        <v>1750</v>
      </c>
      <c r="I28" s="7">
        <v>0</v>
      </c>
      <c r="J28" s="7">
        <v>1400</v>
      </c>
      <c r="K28" s="7">
        <v>250</v>
      </c>
      <c r="L28" s="7">
        <f t="shared" ref="L28" si="2">(G28+H28+I28+J28+K28)</f>
        <v>5520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49</v>
      </c>
      <c r="C29" s="8" t="s">
        <v>14</v>
      </c>
      <c r="D29" s="6" t="s">
        <v>23</v>
      </c>
      <c r="E29" s="6" t="s">
        <v>50</v>
      </c>
      <c r="F29" s="6" t="s">
        <v>71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0"/>
        <v>11384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51</v>
      </c>
      <c r="C30" s="8" t="s">
        <v>14</v>
      </c>
      <c r="D30" s="6" t="s">
        <v>23</v>
      </c>
      <c r="E30" s="6" t="s">
        <v>52</v>
      </c>
      <c r="F30" s="6" t="s">
        <v>71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 t="shared" si="0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112</v>
      </c>
      <c r="C31" s="8" t="s">
        <v>14</v>
      </c>
      <c r="D31" s="6" t="s">
        <v>23</v>
      </c>
      <c r="E31" s="6" t="s">
        <v>53</v>
      </c>
      <c r="F31" s="6" t="s">
        <v>71</v>
      </c>
      <c r="G31" s="7">
        <v>6759</v>
      </c>
      <c r="H31" s="7">
        <v>2000</v>
      </c>
      <c r="I31" s="7">
        <v>375</v>
      </c>
      <c r="J31" s="7">
        <f>2000</f>
        <v>2000</v>
      </c>
      <c r="K31" s="7">
        <f>250</f>
        <v>250</v>
      </c>
      <c r="L31" s="7">
        <f t="shared" si="0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54</v>
      </c>
      <c r="C32" s="8" t="s">
        <v>14</v>
      </c>
      <c r="D32" s="6" t="s">
        <v>20</v>
      </c>
      <c r="E32" s="6" t="s">
        <v>55</v>
      </c>
      <c r="F32" s="6" t="s">
        <v>72</v>
      </c>
      <c r="G32" s="7">
        <f>3757</f>
        <v>3757</v>
      </c>
      <c r="H32" s="7">
        <v>1800</v>
      </c>
      <c r="I32" s="7">
        <v>0</v>
      </c>
      <c r="J32" s="7">
        <f>1800</f>
        <v>1800</v>
      </c>
      <c r="K32" s="7">
        <f>250</f>
        <v>250</v>
      </c>
      <c r="L32" s="7">
        <f t="shared" si="0"/>
        <v>7607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56</v>
      </c>
      <c r="C33" s="8" t="s">
        <v>14</v>
      </c>
      <c r="D33" s="6" t="s">
        <v>20</v>
      </c>
      <c r="E33" s="6" t="s">
        <v>57</v>
      </c>
      <c r="F33" s="6" t="s">
        <v>73</v>
      </c>
      <c r="G33" s="7">
        <v>3757</v>
      </c>
      <c r="H33" s="7">
        <v>1800</v>
      </c>
      <c r="I33" s="7">
        <v>0</v>
      </c>
      <c r="J33" s="7">
        <v>1800</v>
      </c>
      <c r="K33" s="7">
        <v>250</v>
      </c>
      <c r="L33" s="7">
        <f t="shared" si="0"/>
        <v>7607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101</v>
      </c>
      <c r="C34" s="8" t="s">
        <v>14</v>
      </c>
      <c r="D34" s="6" t="s">
        <v>20</v>
      </c>
      <c r="E34" s="6" t="s">
        <v>102</v>
      </c>
      <c r="F34" s="6" t="s">
        <v>89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ref="L34" si="3">(G34+H34+I34+J34+K34)</f>
        <v>7982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87</v>
      </c>
      <c r="C35" s="8" t="s">
        <v>14</v>
      </c>
      <c r="D35" s="6" t="s">
        <v>20</v>
      </c>
      <c r="E35" s="6" t="s">
        <v>88</v>
      </c>
      <c r="F35" s="6" t="s">
        <v>89</v>
      </c>
      <c r="G35" s="7">
        <v>3757</v>
      </c>
      <c r="H35" s="7">
        <v>1800</v>
      </c>
      <c r="I35" s="7">
        <v>0</v>
      </c>
      <c r="J35" s="7">
        <v>1800</v>
      </c>
      <c r="K35" s="7">
        <v>250</v>
      </c>
      <c r="L35" s="7">
        <f t="shared" si="0"/>
        <v>7607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85</v>
      </c>
      <c r="C36" s="8" t="s">
        <v>14</v>
      </c>
      <c r="D36" s="6" t="s">
        <v>20</v>
      </c>
      <c r="E36" s="6" t="s">
        <v>58</v>
      </c>
      <c r="F36" s="6" t="s">
        <v>74</v>
      </c>
      <c r="G36" s="7">
        <f>3757</f>
        <v>3757</v>
      </c>
      <c r="H36" s="7">
        <f>1800</f>
        <v>1800</v>
      </c>
      <c r="I36" s="7">
        <v>0</v>
      </c>
      <c r="J36" s="7">
        <f>1800</f>
        <v>1800</v>
      </c>
      <c r="K36" s="7">
        <f>250</f>
        <v>250</v>
      </c>
      <c r="L36" s="7">
        <f t="shared" si="0"/>
        <v>7607</v>
      </c>
      <c r="M36" s="7">
        <v>0</v>
      </c>
      <c r="N36" s="7">
        <v>0</v>
      </c>
      <c r="O36" s="7">
        <v>0</v>
      </c>
    </row>
    <row r="37" spans="1:15" ht="39.75" customHeight="1" x14ac:dyDescent="0.25">
      <c r="A37" s="3">
        <v>36</v>
      </c>
      <c r="B37" s="4" t="s">
        <v>113</v>
      </c>
      <c r="C37" s="8" t="s">
        <v>14</v>
      </c>
      <c r="D37" s="6" t="s">
        <v>23</v>
      </c>
      <c r="E37" s="6" t="s">
        <v>107</v>
      </c>
      <c r="F37" s="6" t="s">
        <v>74</v>
      </c>
      <c r="G37" s="7">
        <v>6759</v>
      </c>
      <c r="H37" s="7">
        <v>2000</v>
      </c>
      <c r="I37" s="7">
        <v>375</v>
      </c>
      <c r="J37" s="7">
        <f>2000</f>
        <v>2000</v>
      </c>
      <c r="K37" s="7">
        <f>250</f>
        <v>250</v>
      </c>
      <c r="L37" s="7">
        <f t="shared" si="0"/>
        <v>11384</v>
      </c>
      <c r="M37" s="7">
        <v>0</v>
      </c>
      <c r="N37" s="7">
        <v>0</v>
      </c>
      <c r="O37" s="7">
        <v>0</v>
      </c>
    </row>
    <row r="38" spans="1:15" ht="39.950000000000003" customHeight="1" x14ac:dyDescent="0.25">
      <c r="A38" s="3">
        <v>37</v>
      </c>
      <c r="B38" s="4" t="s">
        <v>21</v>
      </c>
      <c r="C38" s="8" t="s">
        <v>14</v>
      </c>
      <c r="D38" s="6" t="s">
        <v>20</v>
      </c>
      <c r="E38" s="6" t="s">
        <v>59</v>
      </c>
      <c r="F38" s="6" t="s">
        <v>74</v>
      </c>
      <c r="G38" s="7">
        <f>3757</f>
        <v>3757</v>
      </c>
      <c r="H38" s="7">
        <f>1800</f>
        <v>1800</v>
      </c>
      <c r="I38" s="7">
        <v>0</v>
      </c>
      <c r="J38" s="7">
        <f>1800</f>
        <v>1800</v>
      </c>
      <c r="K38" s="7">
        <f>250</f>
        <v>250</v>
      </c>
      <c r="L38" s="7">
        <f t="shared" si="0"/>
        <v>7607</v>
      </c>
      <c r="M38" s="7">
        <v>0</v>
      </c>
      <c r="N38" s="7">
        <v>0</v>
      </c>
      <c r="O38" s="7">
        <v>0</v>
      </c>
    </row>
    <row r="39" spans="1:15" ht="39.75" customHeight="1" x14ac:dyDescent="0.25">
      <c r="A39" s="3">
        <v>38</v>
      </c>
      <c r="B39" s="4" t="s">
        <v>103</v>
      </c>
      <c r="C39" s="8" t="s">
        <v>14</v>
      </c>
      <c r="D39" s="6" t="s">
        <v>23</v>
      </c>
      <c r="E39" s="6" t="s">
        <v>104</v>
      </c>
      <c r="F39" s="6" t="s">
        <v>74</v>
      </c>
      <c r="G39" s="7">
        <v>6759</v>
      </c>
      <c r="H39" s="7">
        <v>2000</v>
      </c>
      <c r="I39" s="7">
        <v>375</v>
      </c>
      <c r="J39" s="7">
        <f>2000</f>
        <v>2000</v>
      </c>
      <c r="K39" s="7">
        <f>250</f>
        <v>250</v>
      </c>
      <c r="L39" s="7">
        <f t="shared" ref="L39" si="4">(G39+H39+I39+J39+K39)</f>
        <v>11384</v>
      </c>
      <c r="M39" s="7">
        <v>0</v>
      </c>
      <c r="N39" s="7">
        <v>0</v>
      </c>
      <c r="O39" s="7">
        <v>0</v>
      </c>
    </row>
    <row r="40" spans="1:15" ht="39.950000000000003" customHeight="1" x14ac:dyDescent="0.25">
      <c r="A40" s="3">
        <v>39</v>
      </c>
      <c r="B40" s="4" t="s">
        <v>60</v>
      </c>
      <c r="C40" s="8" t="s">
        <v>14</v>
      </c>
      <c r="D40" s="6" t="s">
        <v>61</v>
      </c>
      <c r="E40" s="6" t="s">
        <v>62</v>
      </c>
      <c r="F40" s="6" t="s">
        <v>74</v>
      </c>
      <c r="G40" s="7">
        <v>5373</v>
      </c>
      <c r="H40" s="7">
        <v>2000</v>
      </c>
      <c r="I40" s="7">
        <v>0</v>
      </c>
      <c r="J40" s="7">
        <v>2000</v>
      </c>
      <c r="K40" s="7">
        <v>250</v>
      </c>
      <c r="L40" s="7">
        <f t="shared" si="0"/>
        <v>9623</v>
      </c>
      <c r="M40" s="7">
        <v>0</v>
      </c>
      <c r="N40" s="7">
        <v>0</v>
      </c>
      <c r="O40" s="7">
        <v>0</v>
      </c>
    </row>
    <row r="41" spans="1:15" ht="48" x14ac:dyDescent="0.25">
      <c r="A41" s="3">
        <v>40</v>
      </c>
      <c r="B41" s="12" t="s">
        <v>108</v>
      </c>
      <c r="C41" s="8" t="s">
        <v>14</v>
      </c>
      <c r="D41" s="6" t="s">
        <v>20</v>
      </c>
      <c r="E41" s="6" t="s">
        <v>63</v>
      </c>
      <c r="F41" s="6" t="s">
        <v>74</v>
      </c>
      <c r="G41" s="7">
        <f>3757/31*0</f>
        <v>0</v>
      </c>
      <c r="H41" s="7">
        <f>1800/31*0</f>
        <v>0</v>
      </c>
      <c r="I41" s="7">
        <v>0</v>
      </c>
      <c r="J41" s="7">
        <f>1800/31*0</f>
        <v>0</v>
      </c>
      <c r="K41" s="7">
        <f>250/31*0</f>
        <v>0</v>
      </c>
      <c r="L41" s="7">
        <f>(G41+H41+I41+J41+K41)</f>
        <v>0</v>
      </c>
      <c r="M41" s="7">
        <v>0</v>
      </c>
      <c r="N41" s="7">
        <v>0</v>
      </c>
      <c r="O41" s="7">
        <v>0</v>
      </c>
    </row>
    <row r="42" spans="1:15" ht="39.950000000000003" customHeight="1" x14ac:dyDescent="0.25">
      <c r="A42" s="3">
        <v>41</v>
      </c>
      <c r="B42" s="4" t="s">
        <v>114</v>
      </c>
      <c r="C42" s="8" t="s">
        <v>14</v>
      </c>
      <c r="D42" s="6" t="s">
        <v>20</v>
      </c>
      <c r="E42" s="6" t="s">
        <v>105</v>
      </c>
      <c r="F42" s="6" t="s">
        <v>74</v>
      </c>
      <c r="G42" s="7">
        <v>3757</v>
      </c>
      <c r="H42" s="7">
        <v>1800</v>
      </c>
      <c r="I42" s="7">
        <v>375</v>
      </c>
      <c r="J42" s="7">
        <v>1800</v>
      </c>
      <c r="K42" s="7">
        <v>250</v>
      </c>
      <c r="L42" s="7">
        <f t="shared" ref="L42:L43" si="5">(G42+H42+I42+J42+K42)</f>
        <v>7982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115</v>
      </c>
      <c r="C43" s="8" t="s">
        <v>14</v>
      </c>
      <c r="D43" s="6" t="s">
        <v>109</v>
      </c>
      <c r="E43" s="6" t="s">
        <v>59</v>
      </c>
      <c r="F43" s="6" t="s">
        <v>74</v>
      </c>
      <c r="G43" s="7">
        <v>3295</v>
      </c>
      <c r="H43" s="7">
        <v>1800</v>
      </c>
      <c r="I43" s="7">
        <v>375</v>
      </c>
      <c r="J43" s="7">
        <v>1800</v>
      </c>
      <c r="K43" s="7">
        <v>250</v>
      </c>
      <c r="L43" s="7">
        <f t="shared" si="5"/>
        <v>7520</v>
      </c>
      <c r="M43" s="7">
        <v>0</v>
      </c>
      <c r="N43" s="7">
        <v>0</v>
      </c>
      <c r="O43" s="7">
        <v>0</v>
      </c>
    </row>
    <row r="44" spans="1:15" ht="39.950000000000003" customHeight="1" x14ac:dyDescent="0.25">
      <c r="A44" s="3">
        <v>43</v>
      </c>
      <c r="B44" s="4" t="s">
        <v>64</v>
      </c>
      <c r="C44" s="8" t="s">
        <v>14</v>
      </c>
      <c r="D44" s="6" t="s">
        <v>20</v>
      </c>
      <c r="E44" s="6" t="s">
        <v>65</v>
      </c>
      <c r="F44" s="6" t="s">
        <v>74</v>
      </c>
      <c r="G44" s="7">
        <f>3757</f>
        <v>3757</v>
      </c>
      <c r="H44" s="7">
        <v>1800</v>
      </c>
      <c r="I44" s="7">
        <v>0</v>
      </c>
      <c r="J44" s="7">
        <f>1800</f>
        <v>1800</v>
      </c>
      <c r="K44" s="7">
        <f>250</f>
        <v>250</v>
      </c>
      <c r="L44" s="7">
        <f t="shared" si="0"/>
        <v>7607</v>
      </c>
      <c r="M44" s="7">
        <v>0</v>
      </c>
      <c r="N44" s="7">
        <v>0</v>
      </c>
      <c r="O44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JUNIO 2024</oddHeader>
    <oddFooter>&amp;C&amp;"Arial Narrow,Negrita"&amp;8&amp;P/&amp;N</oddFooter>
  </headerFooter>
  <rowBreaks count="1" manualBreakCount="1">
    <brk id="1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2024-05-06T19:11:28Z</cp:lastPrinted>
  <dcterms:created xsi:type="dcterms:W3CDTF">2022-03-28T17:15:24Z</dcterms:created>
  <dcterms:modified xsi:type="dcterms:W3CDTF">2024-07-09T14:46:59Z</dcterms:modified>
</cp:coreProperties>
</file>