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gosto/Información Artículo 10-11 LAIP/Numeral 4/Personal022/"/>
    </mc:Choice>
  </mc:AlternateContent>
  <xr:revisionPtr revIDLastSave="150" documentId="13_ncr:1_{C59387A3-F059-47EC-AD68-18120C607B0D}" xr6:coauthVersionLast="47" xr6:coauthVersionMax="47" xr10:uidLastSave="{07B724A6-D6D5-4748-BFB9-C69E9473FAA7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CONTRATO'!$A$1:$J$18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I11" i="1"/>
  <c r="H11" i="1"/>
  <c r="J11" i="1" s="1"/>
  <c r="G11" i="1"/>
  <c r="I20" i="1"/>
  <c r="H20" i="1"/>
  <c r="G20" i="1"/>
  <c r="I17" i="1"/>
  <c r="H17" i="1"/>
  <c r="G17" i="1"/>
  <c r="J6" i="1" l="1"/>
  <c r="J17" i="1"/>
  <c r="I18" i="1" l="1"/>
  <c r="H18" i="1"/>
  <c r="G18" i="1"/>
  <c r="J20" i="1" l="1"/>
  <c r="I15" i="1" l="1"/>
  <c r="G15" i="1"/>
  <c r="H16" i="1"/>
  <c r="I16" i="1"/>
  <c r="I14" i="1"/>
  <c r="J16" i="1" l="1"/>
  <c r="J15" i="1"/>
  <c r="G14" i="1"/>
  <c r="I13" i="1"/>
  <c r="G13" i="1"/>
  <c r="J13" i="1" l="1"/>
  <c r="J19" i="1" l="1"/>
  <c r="J12" i="1" l="1"/>
  <c r="J10" i="1"/>
  <c r="I9" i="1"/>
  <c r="H9" i="1"/>
  <c r="G9" i="1"/>
  <c r="J8" i="1"/>
  <c r="I7" i="1"/>
  <c r="H7" i="1"/>
  <c r="G7" i="1"/>
  <c r="J5" i="1"/>
  <c r="J4" i="1"/>
  <c r="J3" i="1"/>
  <c r="J2" i="1"/>
  <c r="J18" i="1" l="1"/>
  <c r="J9" i="1"/>
  <c r="J7" i="1"/>
  <c r="J14" i="1"/>
</calcChain>
</file>

<file path=xl/sharedStrings.xml><?xml version="1.0" encoding="utf-8"?>
<sst xmlns="http://schemas.openxmlformats.org/spreadsheetml/2006/main" count="127" uniqueCount="84">
  <si>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</si>
  <si>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</si>
  <si>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</si>
  <si>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</si>
  <si>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</si>
  <si>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</si>
  <si>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</si>
  <si>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</si>
  <si>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</si>
  <si>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</si>
  <si>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</si>
  <si>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</si>
  <si>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</si>
  <si>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</si>
  <si>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</si>
  <si>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</si>
  <si>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</si>
  <si>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</si>
  <si>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</si>
  <si>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</si>
  <si>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</si>
  <si>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</si>
  <si>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</si>
  <si>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</si>
  <si>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SUBDIRECTOR DE PLANIFICACIÓN</t>
  </si>
  <si>
    <t>NANCY CAROLINA FLORES OVANDO</t>
  </si>
  <si>
    <t>DIANA LUCIA MOLINA MANCIO</t>
  </si>
  <si>
    <t>14</t>
  </si>
  <si>
    <t>INTEGRANTE DE ASESORAMIENTO Y PLANIFICACIÓN EN INTELIGENCIA DE ESTADO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</si>
  <si>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</si>
  <si>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</si>
  <si>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</si>
  <si>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</si>
  <si>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SUBCOORDINACION DE LA SECRETARIA TECNICA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</si>
  <si>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</si>
  <si>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</si>
  <si>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</si>
  <si>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</si>
  <si>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</si>
  <si>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</si>
  <si>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</si>
  <si>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</si>
  <si>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</si>
  <si>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</si>
  <si>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</si>
  <si>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</si>
  <si>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</si>
  <si>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</si>
  <si>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</si>
  <si>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</si>
  <si>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</si>
  <si>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</si>
  <si>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</si>
  <si>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</si>
  <si>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SARA ELIZABETH ALONZO MENDOZA</t>
  </si>
  <si>
    <t>SUBCOORDINADORA DE LA SECRETARÍA TÉCNICA DEL CONSEJO NACIONAL DE SEGURIDAD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</si>
  <si>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</si>
  <si>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</si>
  <si>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</si>
  <si>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</si>
  <si>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</si>
  <si>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</si>
  <si>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</si>
  <si>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</si>
  <si>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</si>
  <si>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</si>
  <si>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FREDY RODOLFO MICHELENA IBARRA</t>
  </si>
  <si>
    <t>SUBDIRECTOR DE INFORMATICA</t>
  </si>
  <si>
    <t>INTEGRANTE DE ASESORAMIENTO Y PLANIFICACIÓN DE LA CARRERA PROFESIONAL DEL SISTEMA NACIONAL DE SEGURIDAD</t>
  </si>
  <si>
    <t>INTEGRANTE DE ASESORAMIENTO Y PLANIFICACIÓN EN SEGURIDAD EXTERIOR</t>
  </si>
  <si>
    <t xml:space="preserve">CLAUDIA ESTELA FLORES </t>
  </si>
  <si>
    <t>JULIA ROSARIO GARCIA SAMAYOA</t>
  </si>
  <si>
    <t>VERONICA TERESA YOC AVILA</t>
  </si>
  <si>
    <t>ANGELICA LUCIA AGUILAR GUTIERREZ</t>
  </si>
  <si>
    <t>JULIO DANIEL MÉNDEZ MELGAR</t>
  </si>
  <si>
    <t>DIRECTOR DE ASUNTOS JURÍDICOS</t>
  </si>
  <si>
    <t>REYNA ARACELY CORADO RECINOS</t>
  </si>
  <si>
    <t>DIRECTORA ADMINISTRATIVA</t>
  </si>
  <si>
    <t>DIRECCIÓN ADMINISTRATIVA</t>
  </si>
  <si>
    <t>18</t>
  </si>
  <si>
    <t>GUIDO ARMANDO BARILLAS QUEZADA</t>
  </si>
  <si>
    <t>SUBDIRECTOR DE POLÍTICA</t>
  </si>
  <si>
    <t>19</t>
  </si>
  <si>
    <t>VILMA LETICIA MOTA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</si>
</sst>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view="pageLayout" topLeftCell="A3" zoomScale="75" zoomScaleNormal="96" zoomScaleSheetLayoutView="77" zoomScalePageLayoutView="75" workbookViewId="0">
      <selection activeCell="B10" sqref="B10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30</v>
      </c>
      <c r="G1" s="10" t="s">
        <v>5</v>
      </c>
      <c r="H1" s="10" t="s">
        <v>6</v>
      </c>
      <c r="I1" s="9" t="s">
        <v>32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41</v>
      </c>
      <c r="B2" s="3" t="s">
        <v>54</v>
      </c>
      <c r="C2" s="4" t="s">
        <v>11</v>
      </c>
      <c r="D2" s="5" t="s">
        <v>14</v>
      </c>
      <c r="E2" s="5" t="s">
        <v>55</v>
      </c>
      <c r="F2" s="5" t="s">
        <v>33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34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34</v>
      </c>
      <c r="G4" s="6">
        <v>16000</v>
      </c>
      <c r="H4" s="6">
        <v>0</v>
      </c>
      <c r="I4" s="6">
        <v>250</v>
      </c>
      <c r="J4" s="6">
        <f>(G4+H4+I4)</f>
        <v>16250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42</v>
      </c>
      <c r="B5" s="3" t="s">
        <v>74</v>
      </c>
      <c r="C5" s="7" t="s">
        <v>11</v>
      </c>
      <c r="D5" s="5" t="s">
        <v>12</v>
      </c>
      <c r="E5" s="5" t="s">
        <v>75</v>
      </c>
      <c r="F5" s="5" t="s">
        <v>35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76</v>
      </c>
      <c r="C6" s="4" t="s">
        <v>11</v>
      </c>
      <c r="D6" s="5" t="s">
        <v>12</v>
      </c>
      <c r="E6" s="5" t="s">
        <v>77</v>
      </c>
      <c r="F6" s="5" t="s">
        <v>78</v>
      </c>
      <c r="G6" s="6">
        <v>19000</v>
      </c>
      <c r="H6" s="6">
        <v>375</v>
      </c>
      <c r="I6" s="6"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43</v>
      </c>
      <c r="B7" s="3" t="s">
        <v>22</v>
      </c>
      <c r="C7" s="4" t="s">
        <v>11</v>
      </c>
      <c r="D7" s="5" t="s">
        <v>12</v>
      </c>
      <c r="E7" s="5" t="s">
        <v>56</v>
      </c>
      <c r="F7" s="5" t="s">
        <v>36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44</v>
      </c>
      <c r="B8" s="3" t="s">
        <v>23</v>
      </c>
      <c r="C8" s="4" t="s">
        <v>11</v>
      </c>
      <c r="D8" s="5" t="s">
        <v>19</v>
      </c>
      <c r="E8" s="5" t="s">
        <v>24</v>
      </c>
      <c r="F8" s="5" t="s">
        <v>37</v>
      </c>
      <c r="G8" s="8">
        <v>16000</v>
      </c>
      <c r="H8" s="8">
        <v>375</v>
      </c>
      <c r="I8" s="8">
        <v>250</v>
      </c>
      <c r="J8" s="6">
        <f>(G8+H8+I8)</f>
        <v>16625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45</v>
      </c>
      <c r="B9" s="3" t="s">
        <v>83</v>
      </c>
      <c r="C9" s="7" t="s">
        <v>11</v>
      </c>
      <c r="D9" s="5" t="s">
        <v>12</v>
      </c>
      <c r="E9" s="5" t="s">
        <v>57</v>
      </c>
      <c r="F9" s="5" t="s">
        <v>38</v>
      </c>
      <c r="G9" s="6">
        <f>19000</f>
        <v>19000</v>
      </c>
      <c r="H9" s="6">
        <f>375</f>
        <v>375</v>
      </c>
      <c r="I9" s="6">
        <f>250</f>
        <v>250</v>
      </c>
      <c r="J9" s="6">
        <f>G9+H9+I9</f>
        <v>19625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46</v>
      </c>
      <c r="B10" s="3" t="s">
        <v>25</v>
      </c>
      <c r="C10" s="4" t="s">
        <v>11</v>
      </c>
      <c r="D10" s="5" t="s">
        <v>12</v>
      </c>
      <c r="E10" s="5" t="s">
        <v>58</v>
      </c>
      <c r="F10" s="5" t="s">
        <v>39</v>
      </c>
      <c r="G10" s="6">
        <v>19000</v>
      </c>
      <c r="H10" s="6">
        <v>375</v>
      </c>
      <c r="I10" s="6">
        <v>250</v>
      </c>
      <c r="J10" s="6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47</v>
      </c>
      <c r="B11" s="3" t="s">
        <v>80</v>
      </c>
      <c r="C11" s="4" t="s">
        <v>11</v>
      </c>
      <c r="D11" s="5" t="s">
        <v>19</v>
      </c>
      <c r="E11" s="5" t="s">
        <v>81</v>
      </c>
      <c r="F11" s="5" t="s">
        <v>39</v>
      </c>
      <c r="G11" s="8">
        <f>16000+8258.06</f>
        <v>24258.059999999998</v>
      </c>
      <c r="H11" s="8">
        <f>375+193.55</f>
        <v>568.54999999999995</v>
      </c>
      <c r="I11" s="8">
        <f>250+129.03</f>
        <v>379.03</v>
      </c>
      <c r="J11" s="6">
        <f t="shared" ref="J11" si="0">(G11+H11+I11)</f>
        <v>25205.639999999996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48</v>
      </c>
      <c r="B12" s="3" t="s">
        <v>26</v>
      </c>
      <c r="C12" s="4" t="s">
        <v>11</v>
      </c>
      <c r="D12" s="5" t="s">
        <v>19</v>
      </c>
      <c r="E12" s="5" t="s">
        <v>59</v>
      </c>
      <c r="F12" s="5" t="s">
        <v>39</v>
      </c>
      <c r="G12" s="6">
        <f>16000</f>
        <v>16000</v>
      </c>
      <c r="H12" s="6">
        <v>375</v>
      </c>
      <c r="I12" s="6">
        <f>250</f>
        <v>250</v>
      </c>
      <c r="J12" s="6">
        <f t="shared" ref="J12" si="1">(G12+H12+I12)</f>
        <v>16625</v>
      </c>
      <c r="K12" s="6">
        <v>0</v>
      </c>
      <c r="L12" s="6">
        <v>0</v>
      </c>
      <c r="M12" s="6">
        <v>0</v>
      </c>
    </row>
    <row r="13" spans="1:13" ht="43.5" customHeight="1" x14ac:dyDescent="0.3">
      <c r="A13" s="2" t="s">
        <v>49</v>
      </c>
      <c r="B13" s="3" t="s">
        <v>61</v>
      </c>
      <c r="C13" s="4" t="s">
        <v>11</v>
      </c>
      <c r="D13" s="5" t="s">
        <v>12</v>
      </c>
      <c r="E13" s="5" t="s">
        <v>60</v>
      </c>
      <c r="F13" s="5" t="s">
        <v>40</v>
      </c>
      <c r="G13" s="6">
        <f>19000</f>
        <v>19000</v>
      </c>
      <c r="H13" s="6">
        <v>0</v>
      </c>
      <c r="I13" s="6">
        <f>250</f>
        <v>250</v>
      </c>
      <c r="J13" s="6">
        <f t="shared" ref="J13" si="2">(G13+H13+I13)</f>
        <v>19250</v>
      </c>
      <c r="K13" s="6">
        <v>0</v>
      </c>
      <c r="L13" s="6">
        <v>0</v>
      </c>
      <c r="M13" s="6">
        <v>0</v>
      </c>
    </row>
    <row r="14" spans="1:13" ht="41.25" customHeight="1" x14ac:dyDescent="0.3">
      <c r="A14" s="2" t="s">
        <v>50</v>
      </c>
      <c r="B14" s="3" t="s">
        <v>62</v>
      </c>
      <c r="C14" s="4" t="s">
        <v>11</v>
      </c>
      <c r="D14" s="5" t="s">
        <v>19</v>
      </c>
      <c r="E14" s="5" t="s">
        <v>63</v>
      </c>
      <c r="F14" s="5" t="s">
        <v>40</v>
      </c>
      <c r="G14" s="6">
        <f>16000</f>
        <v>16000</v>
      </c>
      <c r="H14" s="6">
        <v>0</v>
      </c>
      <c r="I14" s="6">
        <f>250</f>
        <v>250</v>
      </c>
      <c r="J14" s="6">
        <f>(G14+H14+I14)</f>
        <v>16250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27</v>
      </c>
      <c r="B15" s="3" t="s">
        <v>66</v>
      </c>
      <c r="C15" s="4" t="s">
        <v>11</v>
      </c>
      <c r="D15" s="5" t="s">
        <v>19</v>
      </c>
      <c r="E15" s="5" t="s">
        <v>67</v>
      </c>
      <c r="F15" s="5" t="s">
        <v>40</v>
      </c>
      <c r="G15" s="6">
        <f>16000</f>
        <v>16000</v>
      </c>
      <c r="H15" s="6">
        <v>0</v>
      </c>
      <c r="I15" s="6">
        <f>250</f>
        <v>250</v>
      </c>
      <c r="J15" s="6">
        <f>(G15+H15+I15)</f>
        <v>16250</v>
      </c>
      <c r="K15" s="6">
        <v>0</v>
      </c>
      <c r="L15" s="6">
        <v>0</v>
      </c>
      <c r="M15" s="6">
        <v>0</v>
      </c>
    </row>
    <row r="16" spans="1:13" ht="39.950000000000003" customHeight="1" x14ac:dyDescent="0.3">
      <c r="A16" s="2" t="s">
        <v>51</v>
      </c>
      <c r="B16" s="3" t="s">
        <v>64</v>
      </c>
      <c r="C16" s="4" t="s">
        <v>11</v>
      </c>
      <c r="D16" s="5" t="s">
        <v>12</v>
      </c>
      <c r="E16" s="5" t="s">
        <v>65</v>
      </c>
      <c r="F16" s="5" t="s">
        <v>31</v>
      </c>
      <c r="G16" s="6">
        <v>15000</v>
      </c>
      <c r="H16" s="6">
        <f>375</f>
        <v>375</v>
      </c>
      <c r="I16" s="6">
        <f>250</f>
        <v>250</v>
      </c>
      <c r="J16" s="6">
        <f t="shared" ref="J16" si="3">(G16+H16+I16)</f>
        <v>15625</v>
      </c>
      <c r="K16" s="6">
        <v>0</v>
      </c>
      <c r="L16" s="6">
        <v>0</v>
      </c>
      <c r="M16" s="6">
        <v>0</v>
      </c>
    </row>
    <row r="17" spans="1:13" ht="39.950000000000003" customHeight="1" x14ac:dyDescent="0.3">
      <c r="A17" s="2" t="s">
        <v>52</v>
      </c>
      <c r="B17" s="3" t="s">
        <v>72</v>
      </c>
      <c r="C17" s="4" t="s">
        <v>11</v>
      </c>
      <c r="D17" s="5" t="s">
        <v>14</v>
      </c>
      <c r="E17" s="5" t="s">
        <v>28</v>
      </c>
      <c r="F17" s="5" t="s">
        <v>31</v>
      </c>
      <c r="G17" s="6">
        <f>23000/30*30</f>
        <v>23000</v>
      </c>
      <c r="H17" s="6">
        <f>375/30*30</f>
        <v>375</v>
      </c>
      <c r="I17" s="6">
        <f>250/30*30</f>
        <v>250.00000000000003</v>
      </c>
      <c r="J17" s="6">
        <f>(G17+H17+I17)</f>
        <v>23625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53</v>
      </c>
      <c r="B18" s="3" t="s">
        <v>70</v>
      </c>
      <c r="C18" s="4" t="s">
        <v>11</v>
      </c>
      <c r="D18" s="5" t="s">
        <v>14</v>
      </c>
      <c r="E18" s="5" t="s">
        <v>29</v>
      </c>
      <c r="F18" s="5" t="s">
        <v>31</v>
      </c>
      <c r="G18" s="6">
        <f>22000</f>
        <v>22000</v>
      </c>
      <c r="H18" s="6">
        <f>375</f>
        <v>375</v>
      </c>
      <c r="I18" s="6">
        <f>250</f>
        <v>250</v>
      </c>
      <c r="J18" s="6">
        <f>(G18+H18+I18)</f>
        <v>22625</v>
      </c>
      <c r="K18" s="6">
        <v>0</v>
      </c>
      <c r="L18" s="6">
        <v>0</v>
      </c>
      <c r="M18" s="6">
        <v>0</v>
      </c>
    </row>
    <row r="19" spans="1:13" ht="39.950000000000003" customHeight="1" x14ac:dyDescent="0.3">
      <c r="A19" s="2" t="s">
        <v>79</v>
      </c>
      <c r="B19" s="3" t="s">
        <v>73</v>
      </c>
      <c r="C19" s="7" t="s">
        <v>11</v>
      </c>
      <c r="D19" s="5" t="s">
        <v>14</v>
      </c>
      <c r="E19" s="5" t="s">
        <v>69</v>
      </c>
      <c r="F19" s="5" t="s">
        <v>31</v>
      </c>
      <c r="G19" s="6">
        <v>22000</v>
      </c>
      <c r="H19" s="6">
        <v>375</v>
      </c>
      <c r="I19" s="6">
        <v>250</v>
      </c>
      <c r="J19" s="6">
        <f>G19+H19+I19</f>
        <v>22625</v>
      </c>
      <c r="K19" s="6">
        <v>0</v>
      </c>
      <c r="L19" s="6">
        <v>0</v>
      </c>
      <c r="M19" s="6">
        <v>0</v>
      </c>
    </row>
    <row r="20" spans="1:13" ht="36" x14ac:dyDescent="0.3">
      <c r="A20" s="2" t="s">
        <v>82</v>
      </c>
      <c r="B20" s="3" t="s">
        <v>71</v>
      </c>
      <c r="C20" s="4" t="s">
        <v>11</v>
      </c>
      <c r="D20" s="5" t="s">
        <v>14</v>
      </c>
      <c r="E20" s="5" t="s">
        <v>68</v>
      </c>
      <c r="F20" s="5" t="s">
        <v>31</v>
      </c>
      <c r="G20" s="6">
        <f>22000/30*30</f>
        <v>22000</v>
      </c>
      <c r="H20" s="6">
        <f>375/30*30</f>
        <v>375</v>
      </c>
      <c r="I20" s="6">
        <f>250/30*30</f>
        <v>250.00000000000003</v>
      </c>
      <c r="J20" s="6">
        <f>(G20+H20+I20)</f>
        <v>22625</v>
      </c>
      <c r="K20" s="6">
        <v>0</v>
      </c>
      <c r="L20" s="6">
        <v>0</v>
      </c>
      <c r="M20" s="6">
        <v>0</v>
      </c>
    </row>
  </sheetData>
  <phoneticPr fontId="2" type="noConversion"/>
  <printOptions horizontalCentered="1"/>
  <pageMargins left="0.31496062992125984" right="0.31496062992125984" top="1.1200000000000001" bottom="0.98425196850393704" header="0.27559055118110237" footer="0.31496062992125984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AGOSTO 2024&amp;R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2024-05-27T15:22:44Z</cp:lastPrinted>
  <dcterms:created xsi:type="dcterms:W3CDTF">2022-03-28T17:17:51Z</dcterms:created>
  <dcterms:modified xsi:type="dcterms:W3CDTF">2024-08-28T17:53:36Z</dcterms:modified>
</cp:coreProperties>
</file>