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cnsgob-my.sharepoint.com/personal/camarmol_stcns_gob_gt/Documents/Documentos/2025/DMC-DPL/Tablero Rendicion Cuentas/"/>
    </mc:Choice>
  </mc:AlternateContent>
  <xr:revisionPtr revIDLastSave="0" documentId="8_{A390DCD3-CC14-4AAC-A510-50EA1432B92A}" xr6:coauthVersionLast="47" xr6:coauthVersionMax="47" xr10:uidLastSave="{00000000-0000-0000-0000-000000000000}"/>
  <bookViews>
    <workbookView xWindow="-120" yWindow="-120" windowWidth="29040" windowHeight="15720" xr2:uid="{3644100F-CEFF-43AC-A112-A8CF087CAA8D}"/>
  </bookViews>
  <sheets>
    <sheet name="Hoja1" sheetId="1" r:id="rId1"/>
    <sheet name="Hoja2" sheetId="2" state="hidden" r:id="rId2"/>
  </sheets>
  <definedNames>
    <definedName name="_xlnm.Print_Area" localSheetId="0">Hoja1!$A$2:$Q$39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1" l="1"/>
  <c r="M10" i="1"/>
  <c r="B55" i="2"/>
  <c r="C54" i="2"/>
  <c r="C53" i="2"/>
  <c r="C52" i="2"/>
  <c r="D52" i="2" s="1"/>
  <c r="B54" i="2"/>
  <c r="B53" i="2"/>
  <c r="B52" i="2"/>
  <c r="C7" i="2"/>
  <c r="D7" i="2" s="1"/>
  <c r="C6" i="2"/>
  <c r="C5" i="2"/>
  <c r="B7" i="2"/>
  <c r="B6" i="2"/>
  <c r="B5" i="2"/>
  <c r="C44" i="2"/>
  <c r="D44" i="2" s="1"/>
  <c r="C43" i="2"/>
  <c r="C42" i="2"/>
  <c r="B44" i="2"/>
  <c r="B43" i="2"/>
  <c r="B42" i="2"/>
  <c r="F28" i="1"/>
  <c r="D28" i="1"/>
  <c r="I26" i="1"/>
  <c r="I27" i="1"/>
  <c r="I25" i="1"/>
  <c r="C55" i="2" l="1"/>
  <c r="D55" i="2" s="1"/>
  <c r="D54" i="2"/>
  <c r="D53" i="2"/>
  <c r="C8" i="2"/>
  <c r="I4" i="2" s="1"/>
  <c r="I28" i="1"/>
  <c r="B45" i="2"/>
  <c r="D42" i="2"/>
  <c r="C45" i="2"/>
  <c r="B8" i="2"/>
  <c r="D43" i="2"/>
  <c r="D45" i="2" s="1"/>
  <c r="D6" i="2"/>
  <c r="D5" i="2"/>
  <c r="F18" i="1"/>
  <c r="F17" i="1"/>
  <c r="F16" i="1"/>
  <c r="Q18" i="1"/>
  <c r="Q17" i="1"/>
  <c r="Q16" i="1"/>
  <c r="D56" i="2" l="1"/>
  <c r="D8" i="2"/>
</calcChain>
</file>

<file path=xl/sharedStrings.xml><?xml version="1.0" encoding="utf-8"?>
<sst xmlns="http://schemas.openxmlformats.org/spreadsheetml/2006/main" count="94" uniqueCount="77">
  <si>
    <t>Secretario Técnico, Secretaría Técnica del Consejo Nacional de Seguridad</t>
  </si>
  <si>
    <t>Lic. Ismael Alejandro Cifuentes Bustamante</t>
  </si>
  <si>
    <t>Sub-Coordinadora Secretaría Técnica del Consejo Nacional de Seguridad</t>
  </si>
  <si>
    <t>M.A. Reyna Aracely Corado Recinos</t>
  </si>
  <si>
    <t>Director General, Instituto Nacional de Estudios Estratégicos en Seguridad</t>
  </si>
  <si>
    <t>Dr. Pablo Daniel Rangel Romero</t>
  </si>
  <si>
    <t>Director Financiero, Secretaría Técnica del Consejo Nacional de Seguridad</t>
  </si>
  <si>
    <t>Lic. Luis Antonio Alfaro Cojulún</t>
  </si>
  <si>
    <t xml:space="preserve">Grupo 000: Servicios Personales </t>
  </si>
  <si>
    <t xml:space="preserve">Grupo 100: Servicios No Personales </t>
  </si>
  <si>
    <t>Grupo 200: Materiales y Suministros</t>
  </si>
  <si>
    <t>Grupo 300: Propiedad, Planta, Equipo e Intangible</t>
  </si>
  <si>
    <t xml:space="preserve">Grupo 400: Transferencias Corrientes </t>
  </si>
  <si>
    <t>030000 Orden Público y Seguridad Ciudadana STCNS</t>
  </si>
  <si>
    <t xml:space="preserve">SERVICIOS PERSONALES, TÉCNICOS Y PROFESIONALES </t>
  </si>
  <si>
    <t xml:space="preserve">PROGRAMAS PRESPUPUESTARIOS </t>
  </si>
  <si>
    <t>Estudios Estratégicos en Seguridad</t>
  </si>
  <si>
    <t xml:space="preserve">Inspectoría General del Sistema Nacional de Seguridad </t>
  </si>
  <si>
    <t>PRESUPUESTO VIGENTE</t>
  </si>
  <si>
    <t>PRESUPUESTO EJECUTADO</t>
  </si>
  <si>
    <t>PORCENTAJE DE EJECUCIÓN</t>
  </si>
  <si>
    <t>PRINCIPALES AVANCES O LOGROS MES DE JUNIO 2025</t>
  </si>
  <si>
    <t>STCNS</t>
  </si>
  <si>
    <t>INEES</t>
  </si>
  <si>
    <t>IGSNS</t>
  </si>
  <si>
    <t>Personal Permanente 022</t>
  </si>
  <si>
    <t xml:space="preserve">TABLERO DE RENDICIÓN DE CUENTAS </t>
  </si>
  <si>
    <t>Servicios técnicos o Profesionales 029</t>
  </si>
  <si>
    <t>Servicios técnicos o  Profesionales 18</t>
  </si>
  <si>
    <t>PROGRAMA 67</t>
  </si>
  <si>
    <t>PROGRAMA 68</t>
  </si>
  <si>
    <t>PROGRAMA 69</t>
  </si>
  <si>
    <t>Inspector General, Inspectoría General del Sistema Nacional de Seguridad</t>
  </si>
  <si>
    <t>Fortalecimiento y Apoyo al Sistema Nacional de Seguridad</t>
  </si>
  <si>
    <t>Dr. Carlos Humberto Castellanos Morales</t>
  </si>
  <si>
    <t>Región 1: Metropolitana</t>
  </si>
  <si>
    <t xml:space="preserve"> VIGENTE</t>
  </si>
  <si>
    <t>EJECUTADO</t>
  </si>
  <si>
    <t xml:space="preserve">VIGENTE </t>
  </si>
  <si>
    <t>SERVIDORES PÚBLICOS RESPONSABLES</t>
  </si>
  <si>
    <t>Vigente</t>
  </si>
  <si>
    <t>Ejecutado</t>
  </si>
  <si>
    <t>Gestión de Presupuesto por Mes
% Ejecución</t>
  </si>
  <si>
    <t>Porcentaje de Ejecución</t>
  </si>
  <si>
    <t>Personal 011 y 022</t>
  </si>
  <si>
    <t>Se dio inicio a la Fase III del “Plan Petén Ruta al Desarrollo I y II” mediante el establecimiento de mesas técnicas para la formulación del Plan de Acción Interinstitucional basado en tres ejes prioritarios, lo que busca fortalecer la gestión departamental y sentar bases para el desarrollo integral y la seguridad en la región.</t>
  </si>
  <si>
    <t xml:space="preserve">Se elaboró el Protocolo de Actuación y Seguimiento al Canal de Denuncias o Quejas Administrativas y Acuerdo Interno de aprobación.  </t>
  </si>
  <si>
    <t>EJECUCIÓN PRESUPUESTARIA POR CLASIFICACIÓN GEOGRÁFICA 
AGOSTO 2025</t>
  </si>
  <si>
    <t>PRINCIPALES AVANCES O LOGROS MES DE AGOSTO 2025</t>
  </si>
  <si>
    <t>El Consejo Naciona de Seguridad aprobó el Plan Estratégico de Seguridad 2O25—2O35, elaborado por la CAP-CNS como instrumento rector en el nivel político-estratégico. El PES articula la PNS 2024, la AES 2024 y la ANRA 2025, integrándolas en una matriz con indicadores de corto, mediano y largo plazo para medir avances y garantizar continuidad más allá de los períodos de gobierno.</t>
  </si>
  <si>
    <t>Se realizo el diplomado “EL8 Ética y Liderazgo en ocho pasos” y la cohorte del Diplomado en Funciones de Inspectoría con Énfasis en Controles Internos (FICI), formando y profesionalizando a los servidores públicos en control interno, ética y liderazgo.</t>
  </si>
  <si>
    <t>EJECUCIÓN POR FINALIDAD 
AGOSTO 2025</t>
  </si>
  <si>
    <t>GESTIÓN DE PRESUPUESTO</t>
  </si>
  <si>
    <t>SECRETARÍA TÉCNICA DEL CONSEJO NACIONAL DE SEGURIDAD (Programa 67)</t>
  </si>
  <si>
    <t>INSTITUTO NACIONAL DE ESTUDIOS ESTRATÉGICOS EN SEGURIDAD (Programa 68)</t>
  </si>
  <si>
    <t>INSPECTORÍA GENERAL DEL SISTEMA NACIONAL DE SEGURIDAD (Programa 69)</t>
  </si>
  <si>
    <t>Presupuesto Inicial Vigente INEES 2025</t>
  </si>
  <si>
    <t>Presupuesto Inicial Vigente IGSNS 2025</t>
  </si>
  <si>
    <t>Porcentaje de Ejecución del mes de agosto STCNS</t>
  </si>
  <si>
    <t>Porcentaje de Ejecución  del mes de agosto INEES</t>
  </si>
  <si>
    <t>Porcentaje de Ejecución del mes de agosto IGSNS</t>
  </si>
  <si>
    <t>Presupuesto para pago de salarios y honorarios STCNS 2025</t>
  </si>
  <si>
    <t>Presupuesto para pago de salarios y honorarios INEES 2025</t>
  </si>
  <si>
    <t>Presupuesto para pago de salarios y honorarios IGSNS 2025</t>
  </si>
  <si>
    <t>Presupuesto ejecutado en  pago de salarios y honorarios en agosto INEES</t>
  </si>
  <si>
    <t>Presupuesto ejecutado en  pago de salarios y honorarios en agosto IGSNS</t>
  </si>
  <si>
    <t>Porcentaje de ejecución en el pago de salarios y honorarios en agosto STCNS</t>
  </si>
  <si>
    <t>Porcentaje de ejecución en el pago de salarios y honorarios en agosto INEES</t>
  </si>
  <si>
    <t>Porcentaje de ejecución en el pago de salarios y honorarios en agosto IGSNS</t>
  </si>
  <si>
    <t>ACTUALIZADO DEL 01 AL 31 DE AGOSTO DEL 2025</t>
  </si>
  <si>
    <t>EJECUCIÓN PRESPUESTARIA POR GRUPO
DE GASTO,  AGOSTO 2025 
(Programas 67, 68 y 69)</t>
  </si>
  <si>
    <t>Presupuesto ejecutado en  pago de salarios y honorarios  en agosto STCNS</t>
  </si>
  <si>
    <t>Presupuesto Inicial Vigente STCNS 2025</t>
  </si>
  <si>
    <t>Presupuesto Ejecutado al mes de agosto STCNS</t>
  </si>
  <si>
    <t>Presupuesto Ejecutado al mes de agosto INEES</t>
  </si>
  <si>
    <t>Presupuesto Ejecutado al mes de agosto IGSNS</t>
  </si>
  <si>
    <t>Se llevó a cabo el foro de innovación y futuro policial sector académico, promovido por el Ministerio de Gobernación.  Se realizaron varias reuniones informativas para la concreción del Diplomado en Seguridad Estratégica e Inteligencia Artificial en coordinación con FLACSO.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</si>
</sst>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rgb="FF002060"/>
      <name val="Arial"/>
      <family val="2"/>
    </font>
    <font>
      <b/>
      <sz val="16"/>
      <color theme="4"/>
      <name val="Arial"/>
      <family val="2"/>
    </font>
    <font>
      <b/>
      <i/>
      <u/>
      <sz val="16"/>
      <color theme="9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0" borderId="0" xfId="0" applyFont="1"/>
    <xf numFmtId="0" fontId="6" fillId="2" borderId="0" xfId="0" applyFont="1" applyFill="1"/>
    <xf numFmtId="164" fontId="6" fillId="4" borderId="19" xfId="0" applyNumberFormat="1" applyFont="1" applyFill="1" applyBorder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164" fontId="6" fillId="4" borderId="25" xfId="0" applyNumberFormat="1" applyFont="1" applyFill="1" applyBorder="1" applyAlignment="1">
      <alignment horizontal="center" vertical="center"/>
    </xf>
    <xf numFmtId="164" fontId="6" fillId="4" borderId="19" xfId="0" applyNumberFormat="1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9" xfId="0" applyFont="1" applyBorder="1"/>
    <xf numFmtId="164" fontId="6" fillId="2" borderId="19" xfId="0" applyNumberFormat="1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center" vertical="center"/>
    </xf>
    <xf numFmtId="10" fontId="6" fillId="4" borderId="19" xfId="2" applyNumberFormat="1" applyFont="1" applyFill="1" applyBorder="1" applyAlignment="1">
      <alignment horizontal="center" vertical="center"/>
    </xf>
    <xf numFmtId="164" fontId="6" fillId="2" borderId="0" xfId="0" applyNumberFormat="1" applyFont="1" applyFill="1"/>
    <xf numFmtId="10" fontId="6" fillId="4" borderId="22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7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justify" vertical="center"/>
    </xf>
    <xf numFmtId="0" fontId="3" fillId="5" borderId="20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justify" vertical="center" wrapText="1"/>
    </xf>
    <xf numFmtId="164" fontId="0" fillId="0" borderId="0" xfId="0" applyNumberFormat="1"/>
    <xf numFmtId="44" fontId="6" fillId="2" borderId="18" xfId="1" applyFont="1" applyFill="1" applyBorder="1" applyAlignment="1">
      <alignment horizontal="center" vertical="center" wrapText="1"/>
    </xf>
    <xf numFmtId="165" fontId="6" fillId="2" borderId="11" xfId="1" applyNumberFormat="1" applyFont="1" applyFill="1" applyBorder="1" applyAlignment="1">
      <alignment horizontal="center" vertical="center" wrapText="1"/>
    </xf>
    <xf numFmtId="10" fontId="6" fillId="2" borderId="30" xfId="2" applyNumberFormat="1" applyFont="1" applyFill="1" applyBorder="1" applyAlignment="1">
      <alignment horizontal="center"/>
    </xf>
    <xf numFmtId="44" fontId="6" fillId="2" borderId="20" xfId="1" applyFont="1" applyFill="1" applyBorder="1" applyAlignment="1">
      <alignment horizontal="center" vertical="center" wrapText="1"/>
    </xf>
    <xf numFmtId="165" fontId="6" fillId="2" borderId="21" xfId="1" applyNumberFormat="1" applyFont="1" applyFill="1" applyBorder="1" applyAlignment="1">
      <alignment horizontal="center" vertical="center" wrapText="1"/>
    </xf>
    <xf numFmtId="44" fontId="6" fillId="4" borderId="31" xfId="0" applyNumberFormat="1" applyFont="1" applyFill="1" applyBorder="1" applyAlignment="1">
      <alignment horizontal="center"/>
    </xf>
    <xf numFmtId="10" fontId="6" fillId="4" borderId="0" xfId="2" applyNumberFormat="1" applyFont="1" applyFill="1" applyAlignment="1">
      <alignment horizontal="center"/>
    </xf>
    <xf numFmtId="0" fontId="3" fillId="3" borderId="3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165" fontId="6" fillId="4" borderId="21" xfId="1" applyNumberFormat="1" applyFont="1" applyFill="1" applyBorder="1" applyAlignment="1">
      <alignment horizontal="center" vertical="center" wrapText="1"/>
    </xf>
    <xf numFmtId="10" fontId="6" fillId="2" borderId="22" xfId="2" applyNumberFormat="1" applyFont="1" applyFill="1" applyBorder="1" applyAlignment="1">
      <alignment horizontal="center"/>
    </xf>
    <xf numFmtId="44" fontId="0" fillId="0" borderId="0" xfId="0" applyNumberFormat="1"/>
    <xf numFmtId="0" fontId="3" fillId="5" borderId="23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justify" vertical="center" wrapText="1"/>
    </xf>
    <xf numFmtId="10" fontId="6" fillId="2" borderId="30" xfId="2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0" fontId="6" fillId="2" borderId="22" xfId="2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0" fontId="7" fillId="7" borderId="8" xfId="2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0" fontId="0" fillId="0" borderId="0" xfId="2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10" fontId="0" fillId="0" borderId="0" xfId="2" applyNumberFormat="1" applyFont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/>
    <xf numFmtId="44" fontId="0" fillId="0" borderId="0" xfId="1" applyFont="1" applyAlignment="1">
      <alignment horizontal="center" vertical="center"/>
    </xf>
    <xf numFmtId="44" fontId="0" fillId="0" borderId="0" xfId="1" applyFont="1"/>
    <xf numFmtId="10" fontId="0" fillId="0" borderId="0" xfId="0" applyNumberFormat="1"/>
    <xf numFmtId="0" fontId="12" fillId="2" borderId="2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2" borderId="18" xfId="0" applyFont="1" applyFill="1" applyBorder="1" applyAlignment="1">
      <alignment horizontal="justify" vertical="center"/>
    </xf>
    <xf numFmtId="0" fontId="13" fillId="2" borderId="11" xfId="0" applyFont="1" applyFill="1" applyBorder="1" applyAlignment="1">
      <alignment horizontal="justify" vertical="center"/>
    </xf>
    <xf numFmtId="0" fontId="13" fillId="2" borderId="19" xfId="0" applyFont="1" applyFill="1" applyBorder="1" applyAlignment="1">
      <alignment horizontal="justify" vertical="center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justify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4" fontId="6" fillId="4" borderId="6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5" fontId="6" fillId="4" borderId="38" xfId="1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justify" vertical="center" wrapText="1"/>
    </xf>
    <xf numFmtId="0" fontId="7" fillId="4" borderId="39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4" fontId="6" fillId="2" borderId="18" xfId="1" applyFont="1" applyFill="1" applyBorder="1" applyAlignment="1">
      <alignment horizontal="center" vertical="center" wrapText="1"/>
    </xf>
    <xf numFmtId="44" fontId="6" fillId="2" borderId="11" xfId="1" applyFont="1" applyFill="1" applyBorder="1" applyAlignment="1">
      <alignment horizontal="center" vertical="center" wrapText="1"/>
    </xf>
    <xf numFmtId="44" fontId="6" fillId="2" borderId="20" xfId="1" applyFont="1" applyFill="1" applyBorder="1" applyAlignment="1">
      <alignment horizontal="center" vertical="center" wrapText="1"/>
    </xf>
    <xf numFmtId="44" fontId="6" fillId="2" borderId="21" xfId="1" applyFont="1" applyFill="1" applyBorder="1" applyAlignment="1">
      <alignment horizontal="center" vertical="center" wrapText="1"/>
    </xf>
    <xf numFmtId="165" fontId="6" fillId="2" borderId="11" xfId="1" applyNumberFormat="1" applyFont="1" applyFill="1" applyBorder="1" applyAlignment="1">
      <alignment horizontal="center" vertical="center" wrapText="1"/>
    </xf>
    <xf numFmtId="165" fontId="6" fillId="2" borderId="21" xfId="1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7" fillId="4" borderId="18" xfId="0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justify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justify" vertical="center" wrapText="1"/>
    </xf>
    <xf numFmtId="0" fontId="7" fillId="4" borderId="21" xfId="0" applyFont="1" applyFill="1" applyBorder="1" applyAlignment="1">
      <alignment horizontal="justify" vertical="center" wrapText="1"/>
    </xf>
    <xf numFmtId="10" fontId="6" fillId="4" borderId="19" xfId="2" applyNumberFormat="1" applyFont="1" applyFill="1" applyBorder="1" applyAlignment="1">
      <alignment horizontal="center" vertical="center"/>
    </xf>
    <xf numFmtId="10" fontId="6" fillId="4" borderId="22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4" borderId="20" xfId="0" applyFont="1" applyFill="1" applyBorder="1" applyAlignment="1">
      <alignment horizontal="justify" vertical="center" wrapText="1"/>
    </xf>
    <xf numFmtId="0" fontId="11" fillId="4" borderId="21" xfId="0" applyFont="1" applyFill="1" applyBorder="1" applyAlignment="1">
      <alignment horizontal="justify" vertical="center" wrapText="1"/>
    </xf>
    <xf numFmtId="0" fontId="11" fillId="4" borderId="22" xfId="0" applyFont="1" applyFill="1" applyBorder="1" applyAlignment="1">
      <alignment horizontal="justify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4" borderId="23" xfId="0" applyFont="1" applyFill="1" applyBorder="1" applyAlignment="1">
      <alignment horizontal="justify" vertical="center" wrapText="1"/>
    </xf>
    <xf numFmtId="0" fontId="7" fillId="4" borderId="24" xfId="0" applyFont="1" applyFill="1" applyBorder="1" applyAlignment="1">
      <alignment horizontal="justify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GT" b="1"/>
              <a:t>Resumen de Ejecución</a:t>
            </a:r>
          </a:p>
        </c:rich>
      </c:tx>
      <c:layout>
        <c:manualLayout>
          <c:xMode val="edge"/>
          <c:yMode val="edge"/>
          <c:x val="0.18268974927754197"/>
          <c:y val="3.47755095528274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Hoja2!$H$3</c:f>
              <c:strCache>
                <c:ptCount val="1"/>
                <c:pt idx="0">
                  <c:v>VIGENTE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977011494252873E-3"/>
                  <c:y val="7.1197411003236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3951706036745406"/>
                      <c:h val="0.239191193333842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096-4DB6-9C97-A034001242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Hoja2!$I$3</c:f>
              <c:numCache>
                <c:formatCode>_("Q"* #,##0.00_);_("Q"* \(#,##0.00\);_("Q"* "-"??_);_(@_)</c:formatCode>
                <c:ptCount val="1"/>
                <c:pt idx="0">
                  <c:v>31000000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6-4DB6-9C97-A034001242D3}"/>
            </c:ext>
          </c:extLst>
        </c:ser>
        <c:ser>
          <c:idx val="1"/>
          <c:order val="1"/>
          <c:tx>
            <c:strRef>
              <c:f>Hoja2!$H$4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187506740333694E-2"/>
                  <c:y val="9.000873541303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733315232147702"/>
                      <c:h val="0.232718701424457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096-4DB6-9C97-A034001242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Hoja2!$I$4</c:f>
              <c:numCache>
                <c:formatCode>_("Q"* #,##0.00_);_("Q"* \(#,##0.00\);_("Q"* "-"??_);_(@_)</c:formatCode>
                <c:ptCount val="1"/>
                <c:pt idx="0">
                  <c:v>18933919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96-4DB6-9C97-A03400124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5473311"/>
        <c:axId val="535468511"/>
      </c:barChart>
      <c:catAx>
        <c:axId val="535473311"/>
        <c:scaling>
          <c:orientation val="minMax"/>
        </c:scaling>
        <c:delete val="1"/>
        <c:axPos val="b"/>
        <c:majorTickMark val="none"/>
        <c:minorTickMark val="none"/>
        <c:tickLblPos val="nextTo"/>
        <c:crossAx val="535468511"/>
        <c:crossesAt val="0"/>
        <c:auto val="1"/>
        <c:lblAlgn val="ctr"/>
        <c:lblOffset val="100"/>
        <c:noMultiLvlLbl val="0"/>
      </c:catAx>
      <c:valAx>
        <c:axId val="53546851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none"/>
        <c:minorTickMark val="none"/>
        <c:tickLblPos val="nextTo"/>
        <c:crossAx val="53547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8612286456841568"/>
          <c:y val="1.9790878585701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Hoja2!$D$41</c:f>
              <c:strCache>
                <c:ptCount val="1"/>
                <c:pt idx="0">
                  <c:v>Gestión de Presupuesto por Mes
% Ejecución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C14-454C-8E92-E231AF0EF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C14-454C-8E92-E231AF0EF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C14-454C-8E92-E231AF0EF89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5077D51-129D-40F6-BBC9-37144899080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28B71B1A-C212-4C7E-88E5-48638DECC30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FE30393-1ACF-48DC-AB5E-3F0D50BF94F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28845163753277"/>
                      <c:h val="0.1975945017182130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C14-454C-8E92-E231AF0EF897}"/>
                </c:ext>
              </c:extLst>
            </c:dLbl>
            <c:dLbl>
              <c:idx val="1"/>
              <c:layout>
                <c:manualLayout>
                  <c:x val="7.965479188825399E-3"/>
                  <c:y val="-0.26509346952801238"/>
                </c:manualLayout>
              </c:layout>
              <c:tx>
                <c:rich>
                  <a:bodyPr/>
                  <a:lstStyle/>
                  <a:p>
                    <a:fld id="{0036BFCF-4E35-41C8-983D-C05067FCB40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18B2B373-A1FF-47C0-8455-FBA27999DA67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42DDB47-CEF3-43F8-A04D-4C5E24AA62D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C14-454C-8E92-E231AF0EF89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A9CF156-15C4-4D4C-B5AA-128581F72DD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A1C60E84-DBB0-4589-BE1F-BA0A6FA5C606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406102D-DAE1-492C-B519-E36D7B090A5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C14-454C-8E92-E231AF0EF8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Hoja2!$A$42:$A$44</c:f>
              <c:strCache>
                <c:ptCount val="3"/>
                <c:pt idx="0">
                  <c:v>STCNS</c:v>
                </c:pt>
                <c:pt idx="1">
                  <c:v>INEES</c:v>
                </c:pt>
                <c:pt idx="2">
                  <c:v>IGSNS</c:v>
                </c:pt>
              </c:strCache>
            </c:strRef>
          </c:cat>
          <c:val>
            <c:numRef>
              <c:f>Hoja2!$D$42:$D$44</c:f>
              <c:numCache>
                <c:formatCode>0.00%</c:formatCode>
                <c:ptCount val="3"/>
                <c:pt idx="0">
                  <c:v>7.0576345512030306E-2</c:v>
                </c:pt>
                <c:pt idx="1">
                  <c:v>6.4096807773043038E-2</c:v>
                </c:pt>
                <c:pt idx="2">
                  <c:v>7.086134556962026E-2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Hoja2!$C$42:$C$44</c15:f>
                <c15:dlblRangeCache>
                  <c:ptCount val="3"/>
                  <c:pt idx="0">
                    <c:v> Q1,076,056.72 </c:v>
                  </c:pt>
                  <c:pt idx="1">
                    <c:v> Q503,371.14 </c:v>
                  </c:pt>
                  <c:pt idx="2">
                    <c:v> Q559,804.63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C14-454C-8E92-E231AF0EF8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Hoja2!$B$3</c:f>
              <c:strCache>
                <c:ptCount val="1"/>
                <c:pt idx="0">
                  <c:v> VIGENTE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Hoja2!$A$5:$A$7</c:f>
              <c:numCache>
                <c:formatCode>General</c:formatCode>
                <c:ptCount val="3"/>
                <c:pt idx="0">
                  <c:v>67</c:v>
                </c:pt>
                <c:pt idx="1">
                  <c:v>68</c:v>
                </c:pt>
                <c:pt idx="2">
                  <c:v>69</c:v>
                </c:pt>
              </c:numCache>
            </c:numRef>
          </c:cat>
          <c:val>
            <c:numRef>
              <c:f>Hoja2!$B$5:$B$7</c:f>
              <c:numCache>
                <c:formatCode>_("Q"* #,##0.00_);_("Q"* \(#,##0.00\);_("Q"* "-"??_);_(@_)</c:formatCode>
                <c:ptCount val="3"/>
                <c:pt idx="0">
                  <c:v>15246705</c:v>
                </c:pt>
                <c:pt idx="1">
                  <c:v>7853295</c:v>
                </c:pt>
                <c:pt idx="2">
                  <c:v>7900000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3-4834-A602-4F1F5820451F}"/>
            </c:ext>
          </c:extLst>
        </c:ser>
        <c:ser>
          <c:idx val="1"/>
          <c:order val="1"/>
          <c:tx>
            <c:strRef>
              <c:f>Hoja2!$C$3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Hoja2!$A$5:$A$7</c:f>
              <c:numCache>
                <c:formatCode>General</c:formatCode>
                <c:ptCount val="3"/>
                <c:pt idx="0">
                  <c:v>67</c:v>
                </c:pt>
                <c:pt idx="1">
                  <c:v>68</c:v>
                </c:pt>
                <c:pt idx="2">
                  <c:v>69</c:v>
                </c:pt>
              </c:numCache>
            </c:numRef>
          </c:cat>
          <c:val>
            <c:numRef>
              <c:f>Hoja2!$C$5:$C$7</c:f>
              <c:numCache>
                <c:formatCode>"Q"#,##0.00</c:formatCode>
                <c:ptCount val="3"/>
                <c:pt idx="0">
                  <c:v>9447928.9000000004</c:v>
                </c:pt>
                <c:pt idx="1">
                  <c:v>4793304.78</c:v>
                </c:pt>
                <c:pt idx="2">
                  <c:v>4692685.32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93-4834-A602-4F1F582045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6095023"/>
        <c:axId val="436093583"/>
      </c:barChart>
      <c:catAx>
        <c:axId val="436095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36093583"/>
        <c:crosses val="autoZero"/>
        <c:auto val="1"/>
        <c:lblAlgn val="ctr"/>
        <c:lblOffset val="100"/>
        <c:noMultiLvlLbl val="0"/>
      </c:catAx>
      <c:valAx>
        <c:axId val="43609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436095023"/>
        <c:crosses val="autoZero"/>
        <c:crossBetween val="between"/>
        <c:majorUnit val="5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s-GT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STCNS</a:t>
            </a:r>
          </a:p>
          <a:p>
            <a:pPr>
              <a:defRPr/>
            </a:pPr>
            <a:r>
              <a:rPr kumimoji="0" lang="es-GT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Presupuesto Acumulado</a:t>
            </a:r>
            <a:endParaRPr lang="es-GT"/>
          </a:p>
        </c:rich>
      </c:tx>
      <c:layout>
        <c:manualLayout>
          <c:xMode val="edge"/>
          <c:yMode val="edge"/>
          <c:x val="2.539958367273044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Hoja2!$H$3</c:f>
              <c:strCache>
                <c:ptCount val="1"/>
                <c:pt idx="0">
                  <c:v>VIGENTE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977011494252873E-3"/>
                  <c:y val="7.11974110032362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3951706036745406"/>
                      <c:h val="0.239191193333842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39D-4138-BA8B-03C7B994D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Hoja2!$I$3</c:f>
              <c:numCache>
                <c:formatCode>_("Q"* #,##0.00_);_("Q"* \(#,##0.00\);_("Q"* "-"??_);_(@_)</c:formatCode>
                <c:ptCount val="1"/>
                <c:pt idx="0">
                  <c:v>31000000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D-4138-BA8B-03C7B994DEF0}"/>
            </c:ext>
          </c:extLst>
        </c:ser>
        <c:ser>
          <c:idx val="1"/>
          <c:order val="1"/>
          <c:tx>
            <c:strRef>
              <c:f>Hoja2!$H$4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6551724137931033E-2"/>
                  <c:y val="3.2362459546925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733315232147702"/>
                      <c:h val="0.232718701424457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39D-4138-BA8B-03C7B994DE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Hoja2!$I$4</c:f>
              <c:numCache>
                <c:formatCode>_("Q"* #,##0.00_);_("Q"* \(#,##0.00\);_("Q"* "-"??_);_(@_)</c:formatCode>
                <c:ptCount val="1"/>
                <c:pt idx="0">
                  <c:v>18933919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9D-4138-BA8B-03C7B994D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5473311"/>
        <c:axId val="535468511"/>
      </c:barChart>
      <c:catAx>
        <c:axId val="535473311"/>
        <c:scaling>
          <c:orientation val="minMax"/>
        </c:scaling>
        <c:delete val="1"/>
        <c:axPos val="b"/>
        <c:majorTickMark val="none"/>
        <c:minorTickMark val="none"/>
        <c:tickLblPos val="nextTo"/>
        <c:crossAx val="535468511"/>
        <c:crossesAt val="0"/>
        <c:auto val="1"/>
        <c:lblAlgn val="ctr"/>
        <c:lblOffset val="100"/>
        <c:noMultiLvlLbl val="0"/>
      </c:catAx>
      <c:valAx>
        <c:axId val="53546851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none"/>
        <c:minorTickMark val="none"/>
        <c:tickLblPos val="nextTo"/>
        <c:crossAx val="53547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492370350257942"/>
          <c:y val="0.85194098310526734"/>
          <c:w val="0.53612924246538152"/>
          <c:h val="0.10922406543842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896494478514713"/>
          <c:y val="5.15463917525773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Hoja2!$D$41</c:f>
              <c:strCache>
                <c:ptCount val="1"/>
                <c:pt idx="0">
                  <c:v>Gestión de Presupuesto por Mes
% Ejecución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E92-460D-A5AB-ECB1432DED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E92-460D-A5AB-ECB1432DED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E92-460D-A5AB-ECB1432DED4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7B96F74-46A2-44DA-BCD7-DF87FB82017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D04280D7-69F0-4D47-A0E7-7222EC7540D2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974ECBC-8125-4017-B1E5-F3AC06C6EFB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28845163753277"/>
                      <c:h val="0.1975945017182130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E92-460D-A5AB-ECB1432DED44}"/>
                </c:ext>
              </c:extLst>
            </c:dLbl>
            <c:dLbl>
              <c:idx val="1"/>
              <c:layout>
                <c:manualLayout>
                  <c:x val="8.7871382490254654E-2"/>
                  <c:y val="-0.33767730064669749"/>
                </c:manualLayout>
              </c:layout>
              <c:tx>
                <c:rich>
                  <a:bodyPr/>
                  <a:lstStyle/>
                  <a:p>
                    <a:fld id="{3F2237DD-8C56-4883-8FAB-53AE25EC397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1D8133AB-123C-48E5-943C-E0E3E4E277B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97C80913-E03B-4056-9CC7-1B99610D9C1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E92-460D-A5AB-ECB1432DED4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6AC6AFF-0005-409D-9CB0-6AB1F5B6E7F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
</a:t>
                    </a:r>
                    <a:fld id="{F20F96A9-2FC2-4084-9E35-EFA062F4AFA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99E9E5A-73EC-4691-B925-507D2A95403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E92-460D-A5AB-ECB1432DE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Hoja2!$A$42:$A$44</c:f>
              <c:strCache>
                <c:ptCount val="3"/>
                <c:pt idx="0">
                  <c:v>STCNS</c:v>
                </c:pt>
                <c:pt idx="1">
                  <c:v>INEES</c:v>
                </c:pt>
                <c:pt idx="2">
                  <c:v>IGSNS</c:v>
                </c:pt>
              </c:strCache>
            </c:strRef>
          </c:cat>
          <c:val>
            <c:numRef>
              <c:f>Hoja2!$D$42:$D$44</c:f>
              <c:numCache>
                <c:formatCode>0.00%</c:formatCode>
                <c:ptCount val="3"/>
                <c:pt idx="0">
                  <c:v>7.0576345512030306E-2</c:v>
                </c:pt>
                <c:pt idx="1">
                  <c:v>6.4096807773043038E-2</c:v>
                </c:pt>
                <c:pt idx="2">
                  <c:v>7.086134556962026E-2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Hoja2!$C$42:$C$44</c15:f>
                <c15:dlblRangeCache>
                  <c:ptCount val="3"/>
                  <c:pt idx="0">
                    <c:v> Q1,076,056.72 </c:v>
                  </c:pt>
                  <c:pt idx="1">
                    <c:v> Q503,371.14 </c:v>
                  </c:pt>
                  <c:pt idx="2">
                    <c:v> Q559,804.63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E92-460D-A5AB-ECB1432DED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Hoja2!$C$51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Hoja2!$A$52:$A$54</c:f>
              <c:strCache>
                <c:ptCount val="3"/>
                <c:pt idx="0">
                  <c:v>STCNS</c:v>
                </c:pt>
                <c:pt idx="1">
                  <c:v>INEES</c:v>
                </c:pt>
                <c:pt idx="2">
                  <c:v>IGSNS</c:v>
                </c:pt>
              </c:strCache>
            </c:strRef>
          </c:cat>
          <c:val>
            <c:numRef>
              <c:f>Hoja2!$C$52:$C$54</c:f>
              <c:numCache>
                <c:formatCode>_("Q"* #,##0.00_);_("Q"* \(#,##0.00\);_("Q"* "-"??_);_(@_)</c:formatCode>
                <c:ptCount val="3"/>
                <c:pt idx="0">
                  <c:v>9447928.9000000004</c:v>
                </c:pt>
                <c:pt idx="1">
                  <c:v>4793304.78</c:v>
                </c:pt>
                <c:pt idx="2">
                  <c:v>4692685.32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8-456F-868F-43807415A5EC}"/>
            </c:ext>
          </c:extLst>
        </c:ser>
        <c:ser>
          <c:idx val="1"/>
          <c:order val="1"/>
          <c:tx>
            <c:strRef>
              <c:f>Hoja2!$D$51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Hoja2!$A$52:$A$54</c:f>
              <c:strCache>
                <c:ptCount val="3"/>
                <c:pt idx="0">
                  <c:v>STCNS</c:v>
                </c:pt>
                <c:pt idx="1">
                  <c:v>INEES</c:v>
                </c:pt>
                <c:pt idx="2">
                  <c:v>IGSNS</c:v>
                </c:pt>
              </c:strCache>
            </c:strRef>
          </c:cat>
          <c:val>
            <c:numRef>
              <c:f>Hoja2!$D$52:$D$54</c:f>
              <c:numCache>
                <c:formatCode>0.00%</c:formatCode>
                <c:ptCount val="3"/>
                <c:pt idx="0">
                  <c:v>0.61967021071110118</c:v>
                </c:pt>
                <c:pt idx="1">
                  <c:v>0.61035587992046658</c:v>
                </c:pt>
                <c:pt idx="2">
                  <c:v>0.59401080000000006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F7-4F7F-B8D5-9399CDE735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273999"/>
        <c:axId val="63273519"/>
      </c:barChart>
      <c:catAx>
        <c:axId val="63273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GT"/>
          </a:p>
        </c:txPr>
        <c:crossAx val="63273519"/>
        <c:crosses val="autoZero"/>
        <c:auto val="1"/>
        <c:lblAlgn val="ctr"/>
        <c:lblOffset val="100"/>
        <c:noMultiLvlLbl val="0"/>
      </c:catAx>
      <c:valAx>
        <c:axId val="63273519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Q&quot;* #,##0.00_);_(&quot;Q&quot;* \(#,##0.00\);_(&quot;Q&quot;* &quot;-&quot;??_);_(@_)" sourceLinked="1"/>
        <c:majorTickMark val="out"/>
        <c:minorTickMark val="none"/>
        <c:tickLblPos val="nextTo"/>
        <c:crossAx val="6327399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GT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>
          <a:shade val="1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hart" Target="../charts/chart2.xml"/><Relationship Id="rId12" Type="http://schemas.openxmlformats.org/officeDocument/2006/relationships/chart" Target="../charts/chart1.xml"/><Relationship Id="rId2" Type="http://schemas.openxmlformats.org/officeDocument/2006/relationships/customXml" Target="../ink/ink1.xml"/><Relationship Id="rId1" Type="http://schemas.openxmlformats.org/officeDocument/2006/relationships/image" Target="../media/image1.png"/><Relationship Id="rId11" Type="http://schemas.openxmlformats.org/officeDocument/2006/relationships/hyperlink" Target="https://stcns.gob.gt/comentarios-sugerencias/" TargetMode="External"/><Relationship Id="rId10" Type="http://schemas.openxmlformats.org/officeDocument/2006/relationships/image" Target="../media/image2.jpeg"/><Relationship Id="rId9" Type="http://schemas.openxmlformats.org/officeDocument/2006/relationships/hyperlink" Target="https://stcns.gob.gt/solicitud-de-informacion-publica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1</xdr:row>
      <xdr:rowOff>190500</xdr:rowOff>
    </xdr:from>
    <xdr:to>
      <xdr:col>1</xdr:col>
      <xdr:colOff>1182461</xdr:colOff>
      <xdr:row>5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8E3312-CE00-4D16-97E6-833F369DE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381000"/>
          <a:ext cx="2886074" cy="1000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285390</xdr:colOff>
      <xdr:row>17</xdr:row>
      <xdr:rowOff>85590</xdr:rowOff>
    </xdr:from>
    <xdr:to>
      <xdr:col>11</xdr:col>
      <xdr:colOff>285750</xdr:colOff>
      <xdr:row>17</xdr:row>
      <xdr:rowOff>85950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6" name="Entrada de lápiz 5">
              <a:extLst>
                <a:ext uri="{FF2B5EF4-FFF2-40B4-BE49-F238E27FC236}">
                  <a16:creationId xmlns:a16="http://schemas.microsoft.com/office/drawing/2014/main" id="{EB9EDD9B-3117-6AAC-F8F5-5106BF96FE98}"/>
                </a:ext>
              </a:extLst>
            </xdr14:cNvPr>
            <xdr14:cNvContentPartPr/>
          </xdr14:nvContentPartPr>
          <xdr14:nvPr macro=""/>
          <xdr14:xfrm>
            <a:off x="11886840" y="6886440"/>
            <a:ext cx="360" cy="360"/>
          </xdr14:xfrm>
        </xdr:contentPart>
      </mc:Choice>
      <mc:Fallback xmlns="">
        <xdr:pic>
          <xdr:nvPicPr>
            <xdr:cNvPr id="6" name="Entrada de lápiz 5">
              <a:extLst>
                <a:ext uri="{FF2B5EF4-FFF2-40B4-BE49-F238E27FC236}">
                  <a16:creationId xmlns:a16="http://schemas.microsoft.com/office/drawing/2014/main" id="{EB9EDD9B-3117-6AAC-F8F5-5106BF96FE98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1878200" y="68778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442634</xdr:colOff>
      <xdr:row>34</xdr:row>
      <xdr:rowOff>49629</xdr:rowOff>
    </xdr:from>
    <xdr:to>
      <xdr:col>7</xdr:col>
      <xdr:colOff>261816</xdr:colOff>
      <xdr:row>38</xdr:row>
      <xdr:rowOff>112059</xdr:rowOff>
    </xdr:to>
    <xdr:sp macro="" textlink="">
      <xdr:nvSpPr>
        <xdr:cNvPr id="7" name="Rectángulo: esquinas redondeadas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1CDBDF9-2C64-451D-9E20-5CFFF0631364}"/>
            </a:ext>
          </a:extLst>
        </xdr:cNvPr>
        <xdr:cNvSpPr/>
      </xdr:nvSpPr>
      <xdr:spPr>
        <a:xfrm>
          <a:off x="5135861" y="15722584"/>
          <a:ext cx="3456000" cy="876384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600">
              <a:latin typeface="Altivo Medium" panose="020B0000000000000000" pitchFamily="34" charset="0"/>
            </a:rPr>
            <a:t>Consulta</a:t>
          </a:r>
          <a:r>
            <a:rPr lang="es-GT" sz="1600" baseline="0">
              <a:latin typeface="Altivo Medium" panose="020B0000000000000000" pitchFamily="34" charset="0"/>
            </a:rPr>
            <a:t> de Información Pública</a:t>
          </a:r>
          <a:endParaRPr lang="es-GT" sz="1600">
            <a:latin typeface="Altivo Medium" panose="020B0000000000000000" pitchFamily="34" charset="0"/>
          </a:endParaRPr>
        </a:p>
      </xdr:txBody>
    </xdr:sp>
    <xdr:clientData/>
  </xdr:twoCellAnchor>
  <xdr:twoCellAnchor editAs="oneCell">
    <xdr:from>
      <xdr:col>15</xdr:col>
      <xdr:colOff>1320562</xdr:colOff>
      <xdr:row>1</xdr:row>
      <xdr:rowOff>77902</xdr:rowOff>
    </xdr:from>
    <xdr:to>
      <xdr:col>16</xdr:col>
      <xdr:colOff>1395154</xdr:colOff>
      <xdr:row>6</xdr:row>
      <xdr:rowOff>204448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6EA1135-8CF2-740E-9AF3-512449745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028153" y="285720"/>
          <a:ext cx="1425410" cy="1425410"/>
        </a:xfrm>
        <a:prstGeom prst="rect">
          <a:avLst/>
        </a:prstGeom>
      </xdr:spPr>
    </xdr:pic>
    <xdr:clientData/>
  </xdr:twoCellAnchor>
  <xdr:twoCellAnchor>
    <xdr:from>
      <xdr:col>7</xdr:col>
      <xdr:colOff>392527</xdr:colOff>
      <xdr:row>34</xdr:row>
      <xdr:rowOff>61154</xdr:rowOff>
    </xdr:from>
    <xdr:to>
      <xdr:col>10</xdr:col>
      <xdr:colOff>177072</xdr:colOff>
      <xdr:row>38</xdr:row>
      <xdr:rowOff>134470</xdr:rowOff>
    </xdr:to>
    <xdr:sp macro="" textlink="">
      <xdr:nvSpPr>
        <xdr:cNvPr id="8" name="Rectángulo: esquinas redondeadas 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986C905-68C0-4A3E-9D0A-CB4918C19D39}"/>
            </a:ext>
          </a:extLst>
        </xdr:cNvPr>
        <xdr:cNvSpPr/>
      </xdr:nvSpPr>
      <xdr:spPr>
        <a:xfrm>
          <a:off x="8722572" y="15734109"/>
          <a:ext cx="3456000" cy="887270"/>
        </a:xfrm>
        <a:prstGeom prst="round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600">
              <a:latin typeface="Altivo Medium" panose="020B0000000000000000" pitchFamily="34" charset="0"/>
            </a:rPr>
            <a:t>Comentarios o Sugerencias </a:t>
          </a:r>
        </a:p>
      </xdr:txBody>
    </xdr:sp>
    <xdr:clientData/>
  </xdr:twoCellAnchor>
  <xdr:twoCellAnchor>
    <xdr:from>
      <xdr:col>9</xdr:col>
      <xdr:colOff>122464</xdr:colOff>
      <xdr:row>20</xdr:row>
      <xdr:rowOff>13606</xdr:rowOff>
    </xdr:from>
    <xdr:to>
      <xdr:col>13</xdr:col>
      <xdr:colOff>0</xdr:colOff>
      <xdr:row>27</xdr:row>
      <xdr:rowOff>298174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36D6E40-E42D-48EB-AF5D-50E678438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157368</xdr:colOff>
      <xdr:row>14</xdr:row>
      <xdr:rowOff>82826</xdr:rowOff>
    </xdr:from>
    <xdr:to>
      <xdr:col>13</xdr:col>
      <xdr:colOff>16564</xdr:colOff>
      <xdr:row>19</xdr:row>
      <xdr:rowOff>24848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3ED9AE7-AE83-43AF-9DCB-24295BE8F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0.5081</cdr:x>
      <cdr:y>0.61203</cdr:y>
    </cdr:from>
    <cdr:to>
      <cdr:x>0.72539</cdr:x>
      <cdr:y>0.70855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16DB7359-50C6-80F5-B56F-7543ECB924E4}"/>
            </a:ext>
          </a:extLst>
        </cdr:cNvPr>
        <cdr:cNvSpPr txBox="1"/>
      </cdr:nvSpPr>
      <cdr:spPr>
        <a:xfrm xmlns:a="http://schemas.openxmlformats.org/drawingml/2006/main">
          <a:off x="1428394" y="1380879"/>
          <a:ext cx="610854" cy="217772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GT" sz="900" b="1" kern="1200">
              <a:latin typeface="Arial" panose="020B0604020202020204" pitchFamily="34" charset="0"/>
              <a:cs typeface="Arial" panose="020B0604020202020204" pitchFamily="34" charset="0"/>
            </a:rPr>
            <a:t>61.08 %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9</xdr:row>
      <xdr:rowOff>119062</xdr:rowOff>
    </xdr:from>
    <xdr:to>
      <xdr:col>5</xdr:col>
      <xdr:colOff>0</xdr:colOff>
      <xdr:row>24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C03861-77B5-FA7E-4CC1-16658E67F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87924</xdr:colOff>
      <xdr:row>9</xdr:row>
      <xdr:rowOff>79864</xdr:rowOff>
    </xdr:from>
    <xdr:to>
      <xdr:col>1</xdr:col>
      <xdr:colOff>2088174</xdr:colOff>
      <xdr:row>19</xdr:row>
      <xdr:rowOff>137014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A6F674E-BF7A-4F95-BE2C-01B182BA5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46892</xdr:colOff>
      <xdr:row>39</xdr:row>
      <xdr:rowOff>15386</xdr:rowOff>
    </xdr:from>
    <xdr:to>
      <xdr:col>9</xdr:col>
      <xdr:colOff>757603</xdr:colOff>
      <xdr:row>53</xdr:row>
      <xdr:rowOff>91586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5C51F0-ABC1-A788-63F4-2F8CDBCDAE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29308</xdr:colOff>
      <xdr:row>54</xdr:row>
      <xdr:rowOff>5863</xdr:rowOff>
    </xdr:from>
    <xdr:to>
      <xdr:col>9</xdr:col>
      <xdr:colOff>740019</xdr:colOff>
      <xdr:row>68</xdr:row>
      <xdr:rowOff>82063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E3C808D-A6F3-DF58-79DD-7BE833BABF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0.02277</cdr:x>
      <cdr:y>0.04647</cdr:y>
    </cdr:from>
    <cdr:to>
      <cdr:x>0.35221</cdr:x>
      <cdr:y>0.81036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1025E7D7-0BC9-B808-A7CE-08D6E66A4F20}"/>
            </a:ext>
          </a:extLst>
        </cdr:cNvPr>
        <cdr:cNvSpPr/>
      </cdr:nvSpPr>
      <cdr:spPr>
        <a:xfrm xmlns:a="http://schemas.openxmlformats.org/drawingml/2006/main">
          <a:off x="104042" y="127487"/>
          <a:ext cx="1504950" cy="209550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GT" sz="1400" kern="1200">
              <a:latin typeface="Arial" panose="020B0604020202020204" pitchFamily="34" charset="0"/>
              <a:cs typeface="Arial" panose="020B0604020202020204" pitchFamily="34" charset="0"/>
            </a:rPr>
            <a:t>Gestión Presupuestaria Acumulada</a:t>
          </a:r>
          <a:r>
            <a:rPr lang="es-GT" sz="1400" kern="1200" baseline="0">
              <a:latin typeface="Arial" panose="020B0604020202020204" pitchFamily="34" charset="0"/>
              <a:cs typeface="Arial" panose="020B0604020202020204" pitchFamily="34" charset="0"/>
            </a:rPr>
            <a:t> al Mes de Julio</a:t>
          </a:r>
        </a:p>
        <a:p xmlns:a="http://schemas.openxmlformats.org/drawingml/2006/main">
          <a:pPr algn="ctr"/>
          <a:endParaRPr lang="es-GT" sz="1600" kern="12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GT" sz="2800" kern="1200" baseline="0">
              <a:latin typeface="Arial" panose="020B0604020202020204" pitchFamily="34" charset="0"/>
              <a:cs typeface="Arial" panose="020B0604020202020204" pitchFamily="34" charset="0"/>
            </a:rPr>
            <a:t>54.18% </a:t>
          </a:r>
          <a:endParaRPr lang="es-GT" sz="28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7-01T16:48:31.703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 24575,'0'0'-8191</inkml:trace>
</inkml: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A090-551F-427E-B70A-0B8B1511B464}">
  <sheetPr>
    <pageSetUpPr fitToPage="1"/>
  </sheetPr>
  <dimension ref="A1:R52"/>
  <sheetViews>
    <sheetView showGridLines="0" tabSelected="1" zoomScale="55" zoomScaleNormal="55" workbookViewId="0">
      <selection activeCell="O41" sqref="O41"/>
    </sheetView>
  </sheetViews>
  <sheetFormatPr baseColWidth="10" defaultRowHeight="15" x14ac:dyDescent="0.25"/>
  <cols>
    <col min="1" max="1" width="27.5703125" customWidth="1"/>
    <col min="2" max="2" width="41.140625" customWidth="1"/>
    <col min="3" max="3" width="1.7109375" style="1" customWidth="1"/>
    <col min="5" max="5" width="20" customWidth="1"/>
    <col min="6" max="6" width="20.42578125" bestFit="1" customWidth="1"/>
    <col min="7" max="7" width="2.7109375" style="1" customWidth="1"/>
    <col min="8" max="8" width="31" customWidth="1"/>
    <col min="9" max="9" width="22.140625" customWidth="1"/>
    <col min="10" max="10" width="2.140625" style="1" customWidth="1"/>
    <col min="13" max="13" width="19" bestFit="1" customWidth="1"/>
    <col min="14" max="14" width="2.28515625" style="1" customWidth="1"/>
    <col min="16" max="16" width="20.140625" customWidth="1"/>
    <col min="17" max="17" width="24.5703125" customWidth="1"/>
    <col min="18" max="18" width="14.5703125" bestFit="1" customWidth="1"/>
  </cols>
  <sheetData>
    <row r="1" spans="1:18" ht="15.75" x14ac:dyDescent="0.25">
      <c r="A1" s="5"/>
      <c r="B1" s="5"/>
      <c r="C1" s="6"/>
      <c r="D1" s="5"/>
      <c r="E1" s="5"/>
      <c r="F1" s="5"/>
      <c r="G1" s="6"/>
      <c r="H1" s="5"/>
      <c r="I1" s="5"/>
      <c r="J1" s="6"/>
      <c r="K1" s="5"/>
      <c r="L1" s="5"/>
      <c r="M1" s="5"/>
      <c r="N1" s="6"/>
      <c r="O1" s="5"/>
      <c r="P1" s="5"/>
      <c r="Q1" s="5"/>
    </row>
    <row r="2" spans="1:18" ht="20.25" x14ac:dyDescent="0.25">
      <c r="A2" s="147" t="s">
        <v>26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5"/>
    </row>
    <row r="3" spans="1:18" ht="20.25" x14ac:dyDescent="0.25">
      <c r="A3" s="148" t="s">
        <v>69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5"/>
    </row>
    <row r="4" spans="1:18" ht="20.25" x14ac:dyDescent="0.25">
      <c r="A4" s="149" t="s">
        <v>53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5"/>
    </row>
    <row r="5" spans="1:18" ht="20.25" x14ac:dyDescent="0.25">
      <c r="A5" s="149" t="s">
        <v>54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5"/>
    </row>
    <row r="6" spans="1:18" ht="20.25" x14ac:dyDescent="0.25">
      <c r="A6" s="149" t="s">
        <v>55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5"/>
    </row>
    <row r="7" spans="1:18" ht="20.25" customHeight="1" x14ac:dyDescent="0.25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</row>
    <row r="8" spans="1:18" ht="16.5" customHeight="1" thickBot="1" x14ac:dyDescent="0.3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</row>
    <row r="9" spans="1:18" ht="52.5" customHeight="1" thickBot="1" x14ac:dyDescent="0.3">
      <c r="A9" s="130" t="s">
        <v>39</v>
      </c>
      <c r="B9" s="131"/>
      <c r="C9" s="5"/>
      <c r="D9" s="86" t="s">
        <v>52</v>
      </c>
      <c r="E9" s="87"/>
      <c r="F9" s="88"/>
      <c r="G9" s="3"/>
      <c r="H9" s="86" t="s">
        <v>70</v>
      </c>
      <c r="I9" s="88"/>
      <c r="J9" s="3"/>
      <c r="K9" s="136" t="s">
        <v>47</v>
      </c>
      <c r="L9" s="136"/>
      <c r="M9" s="136"/>
      <c r="N9" s="3"/>
      <c r="O9" s="97" t="s">
        <v>14</v>
      </c>
      <c r="P9" s="105"/>
      <c r="Q9" s="105"/>
    </row>
    <row r="10" spans="1:18" ht="44.25" customHeight="1" x14ac:dyDescent="0.25">
      <c r="A10" s="91" t="s">
        <v>0</v>
      </c>
      <c r="B10" s="133" t="s">
        <v>1</v>
      </c>
      <c r="C10" s="5"/>
      <c r="D10" s="106" t="s">
        <v>72</v>
      </c>
      <c r="E10" s="107"/>
      <c r="F10" s="7">
        <v>15246705</v>
      </c>
      <c r="G10" s="8"/>
      <c r="H10" s="27" t="s">
        <v>8</v>
      </c>
      <c r="I10" s="11">
        <v>1603172.78</v>
      </c>
      <c r="J10" s="9"/>
      <c r="K10" s="139" t="s">
        <v>35</v>
      </c>
      <c r="L10" s="139"/>
      <c r="M10" s="140">
        <f>I10+I11+I12+I13+I14</f>
        <v>2139232.4900000002</v>
      </c>
      <c r="N10" s="9"/>
      <c r="O10" s="150" t="s">
        <v>61</v>
      </c>
      <c r="P10" s="151"/>
      <c r="Q10" s="10">
        <v>11420850</v>
      </c>
    </row>
    <row r="11" spans="1:18" ht="45" customHeight="1" x14ac:dyDescent="0.25">
      <c r="A11" s="132"/>
      <c r="B11" s="90"/>
      <c r="C11" s="5"/>
      <c r="D11" s="106" t="s">
        <v>56</v>
      </c>
      <c r="E11" s="107"/>
      <c r="F11" s="7">
        <v>7853295</v>
      </c>
      <c r="G11" s="8"/>
      <c r="H11" s="27" t="s">
        <v>9</v>
      </c>
      <c r="I11" s="11">
        <v>241205.08</v>
      </c>
      <c r="J11" s="9"/>
      <c r="K11" s="139"/>
      <c r="L11" s="139"/>
      <c r="M11" s="140"/>
      <c r="N11" s="6"/>
      <c r="O11" s="106" t="s">
        <v>62</v>
      </c>
      <c r="P11" s="107"/>
      <c r="Q11" s="11">
        <v>6443858</v>
      </c>
    </row>
    <row r="12" spans="1:18" ht="45" customHeight="1" x14ac:dyDescent="0.25">
      <c r="A12" s="91" t="s">
        <v>2</v>
      </c>
      <c r="B12" s="89" t="s">
        <v>3</v>
      </c>
      <c r="C12" s="5"/>
      <c r="D12" s="106" t="s">
        <v>57</v>
      </c>
      <c r="E12" s="107"/>
      <c r="F12" s="7">
        <v>7900000</v>
      </c>
      <c r="G12" s="8"/>
      <c r="H12" s="27" t="s">
        <v>10</v>
      </c>
      <c r="I12" s="11">
        <v>200038.85</v>
      </c>
      <c r="J12" s="9"/>
      <c r="K12" s="136" t="s">
        <v>51</v>
      </c>
      <c r="L12" s="136"/>
      <c r="M12" s="136"/>
      <c r="N12" s="6"/>
      <c r="O12" s="106" t="s">
        <v>63</v>
      </c>
      <c r="P12" s="107"/>
      <c r="Q12" s="11">
        <v>6725552</v>
      </c>
    </row>
    <row r="13" spans="1:18" ht="63" customHeight="1" x14ac:dyDescent="0.25">
      <c r="A13" s="132"/>
      <c r="B13" s="90"/>
      <c r="C13" s="5"/>
      <c r="D13" s="134" t="s">
        <v>73</v>
      </c>
      <c r="E13" s="135"/>
      <c r="F13" s="14">
        <v>1076056.72</v>
      </c>
      <c r="G13" s="8"/>
      <c r="H13" s="27" t="s">
        <v>11</v>
      </c>
      <c r="I13" s="11">
        <v>94815.78</v>
      </c>
      <c r="J13" s="9"/>
      <c r="K13" s="139" t="s">
        <v>13</v>
      </c>
      <c r="L13" s="139"/>
      <c r="M13" s="140">
        <f>M10</f>
        <v>2139232.4900000002</v>
      </c>
      <c r="N13" s="6"/>
      <c r="O13" s="137" t="s">
        <v>71</v>
      </c>
      <c r="P13" s="138"/>
      <c r="Q13" s="15">
        <v>747095.65</v>
      </c>
    </row>
    <row r="14" spans="1:18" ht="73.5" customHeight="1" x14ac:dyDescent="0.25">
      <c r="A14" s="91" t="s">
        <v>4</v>
      </c>
      <c r="B14" s="89" t="s">
        <v>5</v>
      </c>
      <c r="C14" s="5"/>
      <c r="D14" s="134" t="s">
        <v>74</v>
      </c>
      <c r="E14" s="135"/>
      <c r="F14" s="14">
        <v>503371.14</v>
      </c>
      <c r="G14" s="8"/>
      <c r="H14" s="27" t="s">
        <v>12</v>
      </c>
      <c r="I14" s="11">
        <v>0</v>
      </c>
      <c r="J14" s="9"/>
      <c r="K14" s="139"/>
      <c r="L14" s="139"/>
      <c r="M14" s="140"/>
      <c r="N14" s="6"/>
      <c r="O14" s="137" t="s">
        <v>64</v>
      </c>
      <c r="P14" s="138"/>
      <c r="Q14" s="15">
        <v>425739.42</v>
      </c>
    </row>
    <row r="15" spans="1:18" ht="59.25" customHeight="1" x14ac:dyDescent="0.25">
      <c r="A15" s="132"/>
      <c r="B15" s="90"/>
      <c r="C15" s="5"/>
      <c r="D15" s="134" t="s">
        <v>75</v>
      </c>
      <c r="E15" s="135"/>
      <c r="F15" s="14">
        <v>559804.63</v>
      </c>
      <c r="G15" s="8"/>
      <c r="J15" s="3"/>
      <c r="K15" s="5"/>
      <c r="L15" s="5"/>
      <c r="M15" s="5"/>
      <c r="N15" s="6"/>
      <c r="O15" s="137" t="s">
        <v>65</v>
      </c>
      <c r="P15" s="138"/>
      <c r="Q15" s="15">
        <v>430337.71</v>
      </c>
      <c r="R15" s="28"/>
    </row>
    <row r="16" spans="1:18" ht="61.5" customHeight="1" x14ac:dyDescent="0.25">
      <c r="A16" s="91" t="s">
        <v>32</v>
      </c>
      <c r="B16" s="89" t="s">
        <v>34</v>
      </c>
      <c r="C16" s="5"/>
      <c r="D16" s="106" t="s">
        <v>58</v>
      </c>
      <c r="E16" s="107"/>
      <c r="F16" s="16">
        <f>F13/F10</f>
        <v>7.0576345512030306E-2</v>
      </c>
      <c r="G16" s="8"/>
      <c r="J16" s="9"/>
      <c r="K16" s="5"/>
      <c r="L16" s="5"/>
      <c r="M16" s="5"/>
      <c r="N16" s="6"/>
      <c r="O16" s="106" t="s">
        <v>66</v>
      </c>
      <c r="P16" s="107"/>
      <c r="Q16" s="16">
        <f>Q13/Q10</f>
        <v>6.541506542858018E-2</v>
      </c>
      <c r="R16" s="28"/>
    </row>
    <row r="17" spans="1:17" ht="66.75" customHeight="1" x14ac:dyDescent="0.25">
      <c r="A17" s="132"/>
      <c r="B17" s="90"/>
      <c r="C17" s="5"/>
      <c r="D17" s="106" t="s">
        <v>59</v>
      </c>
      <c r="E17" s="107"/>
      <c r="F17" s="16">
        <f t="shared" ref="F17:F18" si="0">F14/F11</f>
        <v>6.4096807773043038E-2</v>
      </c>
      <c r="G17" s="17"/>
      <c r="J17" s="9"/>
      <c r="K17" s="5"/>
      <c r="L17" s="5"/>
      <c r="M17" s="5"/>
      <c r="N17" s="6"/>
      <c r="O17" s="106" t="s">
        <v>67</v>
      </c>
      <c r="P17" s="107"/>
      <c r="Q17" s="16">
        <f>Q14/Q11</f>
        <v>6.6069025729617259E-2</v>
      </c>
    </row>
    <row r="18" spans="1:17" ht="66" customHeight="1" thickBot="1" x14ac:dyDescent="0.3">
      <c r="A18" s="91" t="s">
        <v>6</v>
      </c>
      <c r="B18" s="89" t="s">
        <v>7</v>
      </c>
      <c r="C18" s="5"/>
      <c r="D18" s="106" t="s">
        <v>60</v>
      </c>
      <c r="E18" s="107"/>
      <c r="F18" s="114">
        <f t="shared" si="0"/>
        <v>7.086134556962026E-2</v>
      </c>
      <c r="G18" s="17"/>
      <c r="J18" s="9"/>
      <c r="K18" s="5"/>
      <c r="L18" s="5"/>
      <c r="M18" s="5"/>
      <c r="N18" s="6"/>
      <c r="O18" s="112" t="s">
        <v>68</v>
      </c>
      <c r="P18" s="113"/>
      <c r="Q18" s="18">
        <f>Q15/Q12</f>
        <v>6.3985485503643427E-2</v>
      </c>
    </row>
    <row r="19" spans="1:17" ht="45" customHeight="1" thickBot="1" x14ac:dyDescent="0.3">
      <c r="A19" s="92"/>
      <c r="B19" s="93"/>
      <c r="C19" s="5"/>
      <c r="D19" s="112"/>
      <c r="E19" s="113"/>
      <c r="F19" s="115"/>
      <c r="G19" s="5"/>
      <c r="J19" s="6"/>
      <c r="K19" s="5"/>
      <c r="L19" s="5"/>
      <c r="M19" s="5"/>
      <c r="N19" s="6"/>
      <c r="O19" s="87" t="s">
        <v>44</v>
      </c>
      <c r="P19" s="87"/>
      <c r="Q19" s="87"/>
    </row>
    <row r="20" spans="1:17" ht="17.25" customHeight="1" thickBot="1" x14ac:dyDescent="0.3">
      <c r="A20" s="5"/>
      <c r="B20" s="5"/>
      <c r="C20" s="5"/>
      <c r="D20" s="5"/>
      <c r="E20" s="5"/>
      <c r="F20" s="5"/>
      <c r="G20" s="5"/>
      <c r="H20" s="5"/>
      <c r="I20" s="5"/>
      <c r="J20" s="6"/>
      <c r="K20" s="5"/>
      <c r="L20" s="5"/>
      <c r="M20" s="5"/>
      <c r="N20" s="6"/>
      <c r="O20" s="108"/>
      <c r="P20" s="108"/>
      <c r="Q20" s="108"/>
    </row>
    <row r="21" spans="1:17" ht="34.5" customHeight="1" thickBot="1" x14ac:dyDescent="0.3">
      <c r="A21" s="86" t="s">
        <v>15</v>
      </c>
      <c r="B21" s="88"/>
      <c r="C21" s="19"/>
      <c r="D21" s="109" t="s">
        <v>18</v>
      </c>
      <c r="E21" s="110"/>
      <c r="F21" s="111" t="s">
        <v>19</v>
      </c>
      <c r="G21" s="111"/>
      <c r="H21" s="111"/>
      <c r="I21" s="48" t="s">
        <v>20</v>
      </c>
      <c r="J21" s="19"/>
      <c r="K21" s="5"/>
      <c r="L21" s="5"/>
      <c r="M21" s="5"/>
      <c r="N21" s="6"/>
      <c r="O21" s="117" t="s">
        <v>22</v>
      </c>
      <c r="P21" s="118"/>
      <c r="Q21" s="65">
        <v>6</v>
      </c>
    </row>
    <row r="22" spans="1:17" ht="24" customHeight="1" thickBot="1" x14ac:dyDescent="0.3">
      <c r="A22" s="97"/>
      <c r="B22" s="98"/>
      <c r="C22" s="6"/>
      <c r="D22" s="109"/>
      <c r="E22" s="111"/>
      <c r="F22" s="111">
        <v>2025</v>
      </c>
      <c r="G22" s="111"/>
      <c r="H22" s="111"/>
      <c r="I22" s="47"/>
      <c r="J22" s="6"/>
      <c r="K22" s="5"/>
      <c r="L22" s="5"/>
      <c r="M22" s="5"/>
      <c r="N22" s="6"/>
      <c r="O22" s="75" t="s">
        <v>23</v>
      </c>
      <c r="P22" s="76"/>
      <c r="Q22" s="63">
        <v>63</v>
      </c>
    </row>
    <row r="23" spans="1:17" ht="24.75" hidden="1" customHeight="1" x14ac:dyDescent="0.25">
      <c r="A23" s="36"/>
      <c r="B23" s="37"/>
      <c r="C23" s="6"/>
      <c r="D23" s="12"/>
      <c r="E23" s="5"/>
      <c r="F23" s="5"/>
      <c r="G23" s="6"/>
      <c r="H23" s="5"/>
      <c r="I23" s="13"/>
      <c r="J23" s="6"/>
      <c r="K23" s="5"/>
      <c r="L23" s="5"/>
      <c r="M23" s="5"/>
      <c r="N23" s="6"/>
      <c r="O23" s="123" t="s">
        <v>25</v>
      </c>
      <c r="P23" s="124"/>
      <c r="Q23" s="125"/>
    </row>
    <row r="24" spans="1:17" ht="24.75" hidden="1" customHeight="1" x14ac:dyDescent="0.25">
      <c r="A24" s="36"/>
      <c r="B24" s="37"/>
      <c r="C24" s="6"/>
      <c r="D24" s="12"/>
      <c r="E24" s="5"/>
      <c r="F24" s="5"/>
      <c r="G24" s="6"/>
      <c r="H24" s="5"/>
      <c r="I24" s="13"/>
      <c r="J24" s="6"/>
      <c r="K24" s="5"/>
      <c r="L24" s="5"/>
      <c r="M24" s="5"/>
      <c r="N24" s="6"/>
      <c r="O24" s="121" t="s">
        <v>22</v>
      </c>
      <c r="P24" s="122"/>
      <c r="Q24" s="21">
        <v>19</v>
      </c>
    </row>
    <row r="25" spans="1:17" ht="32.25" customHeight="1" x14ac:dyDescent="0.25">
      <c r="A25" s="41" t="s">
        <v>29</v>
      </c>
      <c r="B25" s="42" t="s">
        <v>33</v>
      </c>
      <c r="C25" s="22"/>
      <c r="D25" s="99">
        <v>15246705</v>
      </c>
      <c r="E25" s="100"/>
      <c r="F25" s="103">
        <v>9447928.9000000004</v>
      </c>
      <c r="G25" s="103"/>
      <c r="H25" s="103"/>
      <c r="I25" s="43">
        <f>F25/D25</f>
        <v>0.61967021071110118</v>
      </c>
      <c r="J25" s="44"/>
      <c r="K25" s="45"/>
      <c r="L25" s="45"/>
      <c r="M25" s="45"/>
      <c r="N25" s="6"/>
      <c r="O25" s="119" t="s">
        <v>24</v>
      </c>
      <c r="P25" s="120"/>
      <c r="Q25" s="62">
        <v>41</v>
      </c>
    </row>
    <row r="26" spans="1:17" ht="32.25" customHeight="1" thickBot="1" x14ac:dyDescent="0.3">
      <c r="A26" s="24" t="s">
        <v>30</v>
      </c>
      <c r="B26" s="25" t="s">
        <v>16</v>
      </c>
      <c r="C26" s="44"/>
      <c r="D26" s="99">
        <v>7853295</v>
      </c>
      <c r="E26" s="100"/>
      <c r="F26" s="103">
        <v>4793304.78</v>
      </c>
      <c r="G26" s="103"/>
      <c r="H26" s="103"/>
      <c r="I26" s="43">
        <f t="shared" ref="I26:I27" si="1">F26/D26</f>
        <v>0.61035587992046658</v>
      </c>
      <c r="J26" s="44"/>
      <c r="K26" s="45"/>
      <c r="L26" s="45"/>
      <c r="M26" s="45"/>
      <c r="N26" s="6"/>
      <c r="O26" s="97" t="s">
        <v>27</v>
      </c>
      <c r="P26" s="105"/>
      <c r="Q26" s="105"/>
    </row>
    <row r="27" spans="1:17" ht="32.25" customHeight="1" thickBot="1" x14ac:dyDescent="0.3">
      <c r="A27" s="82" t="s">
        <v>31</v>
      </c>
      <c r="B27" s="84" t="s">
        <v>17</v>
      </c>
      <c r="C27" s="44"/>
      <c r="D27" s="101">
        <v>7900000</v>
      </c>
      <c r="E27" s="102"/>
      <c r="F27" s="104">
        <v>4692685.32</v>
      </c>
      <c r="G27" s="104"/>
      <c r="H27" s="104"/>
      <c r="I27" s="46">
        <f t="shared" si="1"/>
        <v>0.59401080000000006</v>
      </c>
      <c r="J27" s="44"/>
      <c r="K27" s="45"/>
      <c r="L27" s="45"/>
      <c r="M27" s="45"/>
      <c r="N27" s="6"/>
      <c r="O27" s="128" t="s">
        <v>22</v>
      </c>
      <c r="P27" s="129"/>
      <c r="Q27" s="64">
        <v>1</v>
      </c>
    </row>
    <row r="28" spans="1:17" ht="24.95" customHeight="1" thickBot="1" x14ac:dyDescent="0.3">
      <c r="A28" s="83"/>
      <c r="B28" s="85"/>
      <c r="C28" s="45"/>
      <c r="D28" s="77">
        <f>SUM(D25:E27)</f>
        <v>31000000</v>
      </c>
      <c r="E28" s="78"/>
      <c r="F28" s="79">
        <f>SUM(F25:H27)</f>
        <v>18933919</v>
      </c>
      <c r="G28" s="79"/>
      <c r="H28" s="79"/>
      <c r="I28" s="50">
        <f>F28/D28</f>
        <v>0.61077158064516124</v>
      </c>
      <c r="J28" s="45"/>
      <c r="K28" s="45"/>
      <c r="L28" s="45"/>
      <c r="M28" s="45"/>
      <c r="N28" s="6"/>
      <c r="O28" s="75" t="s">
        <v>23</v>
      </c>
      <c r="P28" s="76"/>
      <c r="Q28" s="20">
        <v>0</v>
      </c>
    </row>
    <row r="29" spans="1:17" ht="29.25" customHeight="1" thickBot="1" x14ac:dyDescent="0.3">
      <c r="A29" s="94" t="s">
        <v>48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6"/>
      <c r="N29" s="6"/>
      <c r="O29" s="80" t="s">
        <v>24</v>
      </c>
      <c r="P29" s="81"/>
      <c r="Q29" s="23">
        <v>0</v>
      </c>
    </row>
    <row r="30" spans="1:17" ht="59.25" customHeight="1" thickBot="1" x14ac:dyDescent="0.3">
      <c r="A30" s="72" t="s">
        <v>49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  <c r="N30" s="6"/>
      <c r="O30" s="86" t="s">
        <v>28</v>
      </c>
      <c r="P30" s="87"/>
      <c r="Q30" s="88"/>
    </row>
    <row r="31" spans="1:17" ht="48.75" customHeight="1" x14ac:dyDescent="0.25">
      <c r="A31" s="69" t="s">
        <v>45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  <c r="N31" s="6"/>
      <c r="O31" s="128" t="s">
        <v>22</v>
      </c>
      <c r="P31" s="129"/>
      <c r="Q31" s="20">
        <v>0</v>
      </c>
    </row>
    <row r="32" spans="1:17" ht="37.5" customHeight="1" x14ac:dyDescent="0.25">
      <c r="A32" s="72" t="s">
        <v>46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  <c r="N32" s="6"/>
      <c r="O32" s="75" t="s">
        <v>23</v>
      </c>
      <c r="P32" s="76"/>
      <c r="Q32" s="20">
        <v>0</v>
      </c>
    </row>
    <row r="33" spans="1:17" ht="30.75" customHeight="1" x14ac:dyDescent="0.25">
      <c r="A33" s="66" t="s">
        <v>76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8"/>
      <c r="N33" s="6"/>
      <c r="O33" s="75" t="s">
        <v>24</v>
      </c>
      <c r="P33" s="76"/>
      <c r="Q33" s="145">
        <v>0</v>
      </c>
    </row>
    <row r="34" spans="1:17" ht="53.25" customHeight="1" thickBot="1" x14ac:dyDescent="0.3">
      <c r="A34" s="142" t="s">
        <v>50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4"/>
      <c r="N34" s="49"/>
      <c r="O34" s="80"/>
      <c r="P34" s="81"/>
      <c r="Q34" s="146"/>
    </row>
    <row r="35" spans="1:17" ht="18.75" x14ac:dyDescent="0.3">
      <c r="B35" s="4"/>
      <c r="C35" s="4"/>
      <c r="D35" s="4"/>
      <c r="E35" s="4"/>
      <c r="I35" s="49"/>
      <c r="J35" s="49"/>
      <c r="K35" s="49"/>
      <c r="L35" s="49"/>
      <c r="M35" s="49"/>
      <c r="N35" s="49"/>
      <c r="O35" s="49"/>
    </row>
    <row r="36" spans="1:17" x14ac:dyDescent="0.25">
      <c r="B36" s="1"/>
      <c r="D36" s="1"/>
      <c r="E36" s="1"/>
    </row>
    <row r="37" spans="1:17" x14ac:dyDescent="0.25">
      <c r="B37" s="1"/>
      <c r="D37" s="1"/>
      <c r="E37" s="1"/>
    </row>
    <row r="38" spans="1:17" x14ac:dyDescent="0.25">
      <c r="B38" s="1"/>
      <c r="D38" s="1"/>
      <c r="E38" s="1"/>
    </row>
    <row r="39" spans="1:17" x14ac:dyDescent="0.25">
      <c r="B39" s="1"/>
      <c r="D39" s="1"/>
      <c r="E39" s="1"/>
    </row>
    <row r="44" spans="1:17" x14ac:dyDescent="0.25">
      <c r="O44" s="126" t="s">
        <v>21</v>
      </c>
      <c r="P44" s="127"/>
      <c r="Q44" s="127"/>
    </row>
    <row r="45" spans="1:17" x14ac:dyDescent="0.25">
      <c r="O45" s="2"/>
      <c r="P45" s="2"/>
      <c r="Q45" s="2"/>
    </row>
    <row r="46" spans="1:17" x14ac:dyDescent="0.25">
      <c r="O46" s="2"/>
      <c r="P46" s="2"/>
      <c r="Q46" s="2"/>
    </row>
    <row r="47" spans="1:17" x14ac:dyDescent="0.25">
      <c r="O47" s="2"/>
      <c r="P47" s="2"/>
      <c r="Q47" s="2"/>
    </row>
    <row r="48" spans="1:17" x14ac:dyDescent="0.25">
      <c r="O48" s="116"/>
      <c r="P48" s="116"/>
      <c r="Q48" s="116"/>
    </row>
    <row r="49" spans="15:17" x14ac:dyDescent="0.25">
      <c r="O49" s="116"/>
      <c r="P49" s="116"/>
      <c r="Q49" s="116"/>
    </row>
    <row r="50" spans="15:17" x14ac:dyDescent="0.25">
      <c r="O50" s="116"/>
      <c r="P50" s="116"/>
      <c r="Q50" s="116"/>
    </row>
    <row r="51" spans="15:17" x14ac:dyDescent="0.25">
      <c r="O51" s="2"/>
      <c r="P51" s="2"/>
      <c r="Q51" s="2"/>
    </row>
    <row r="52" spans="15:17" x14ac:dyDescent="0.25">
      <c r="O52" s="2"/>
      <c r="P52" s="2"/>
      <c r="Q52" s="2"/>
    </row>
  </sheetData>
  <mergeCells count="85">
    <mergeCell ref="A7:Q8"/>
    <mergeCell ref="A34:M34"/>
    <mergeCell ref="O33:P34"/>
    <mergeCell ref="Q33:Q34"/>
    <mergeCell ref="A2:P2"/>
    <mergeCell ref="A3:P3"/>
    <mergeCell ref="A4:P4"/>
    <mergeCell ref="A5:P5"/>
    <mergeCell ref="A6:P6"/>
    <mergeCell ref="A14:A15"/>
    <mergeCell ref="B14:B15"/>
    <mergeCell ref="A16:A17"/>
    <mergeCell ref="D17:E17"/>
    <mergeCell ref="K9:M9"/>
    <mergeCell ref="H9:I9"/>
    <mergeCell ref="O10:P10"/>
    <mergeCell ref="O13:P13"/>
    <mergeCell ref="O14:P14"/>
    <mergeCell ref="O15:P15"/>
    <mergeCell ref="K10:L11"/>
    <mergeCell ref="M10:M11"/>
    <mergeCell ref="K13:L14"/>
    <mergeCell ref="M13:M14"/>
    <mergeCell ref="D15:E15"/>
    <mergeCell ref="K12:M12"/>
    <mergeCell ref="D14:E14"/>
    <mergeCell ref="D13:E13"/>
    <mergeCell ref="D16:E16"/>
    <mergeCell ref="A9:B9"/>
    <mergeCell ref="A10:A11"/>
    <mergeCell ref="B10:B11"/>
    <mergeCell ref="A12:A13"/>
    <mergeCell ref="B12:B13"/>
    <mergeCell ref="O49:Q49"/>
    <mergeCell ref="O50:Q50"/>
    <mergeCell ref="O21:P21"/>
    <mergeCell ref="O22:P22"/>
    <mergeCell ref="O25:P25"/>
    <mergeCell ref="O24:P24"/>
    <mergeCell ref="O23:Q23"/>
    <mergeCell ref="O44:Q44"/>
    <mergeCell ref="O48:Q48"/>
    <mergeCell ref="O26:Q26"/>
    <mergeCell ref="O31:P31"/>
    <mergeCell ref="O27:P27"/>
    <mergeCell ref="O28:P28"/>
    <mergeCell ref="O19:Q20"/>
    <mergeCell ref="O16:P16"/>
    <mergeCell ref="D21:E21"/>
    <mergeCell ref="F21:H21"/>
    <mergeCell ref="D22:E22"/>
    <mergeCell ref="F22:H22"/>
    <mergeCell ref="O17:P17"/>
    <mergeCell ref="O18:P18"/>
    <mergeCell ref="D18:E19"/>
    <mergeCell ref="F18:F19"/>
    <mergeCell ref="O9:Q9"/>
    <mergeCell ref="D9:F9"/>
    <mergeCell ref="D10:E10"/>
    <mergeCell ref="D11:E11"/>
    <mergeCell ref="D12:E12"/>
    <mergeCell ref="O12:P12"/>
    <mergeCell ref="O11:P11"/>
    <mergeCell ref="B16:B17"/>
    <mergeCell ref="A18:A19"/>
    <mergeCell ref="B18:B19"/>
    <mergeCell ref="A29:M29"/>
    <mergeCell ref="A30:M30"/>
    <mergeCell ref="A21:B22"/>
    <mergeCell ref="D25:E25"/>
    <mergeCell ref="D26:E26"/>
    <mergeCell ref="D27:E27"/>
    <mergeCell ref="F25:H25"/>
    <mergeCell ref="F26:H26"/>
    <mergeCell ref="F27:H27"/>
    <mergeCell ref="A33:M33"/>
    <mergeCell ref="A31:M31"/>
    <mergeCell ref="A32:M32"/>
    <mergeCell ref="O32:P32"/>
    <mergeCell ref="D28:E28"/>
    <mergeCell ref="F28:H28"/>
    <mergeCell ref="O29:P29"/>
    <mergeCell ref="A27:A28"/>
    <mergeCell ref="B27:B28"/>
    <mergeCell ref="O30:Q30"/>
  </mergeCells>
  <printOptions horizontalCentered="1"/>
  <pageMargins left="0.2" right="0.25" top="0.31" bottom="0.41" header="0.31496062992125984" footer="0.31496062992125984"/>
  <pageSetup paperSize="5" scale="44" fitToWidth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19D8-0150-49B9-8F48-FFEE71FD17EB}">
  <dimension ref="A2:N56"/>
  <sheetViews>
    <sheetView topLeftCell="A6" zoomScale="160" zoomScaleNormal="160" workbookViewId="0">
      <selection activeCell="D47" sqref="D47"/>
    </sheetView>
  </sheetViews>
  <sheetFormatPr baseColWidth="10" defaultRowHeight="15" x14ac:dyDescent="0.25"/>
  <cols>
    <col min="2" max="2" width="46.7109375" customWidth="1"/>
    <col min="3" max="3" width="35.7109375" customWidth="1"/>
    <col min="9" max="9" width="23.5703125" style="40" customWidth="1"/>
    <col min="14" max="14" width="15.5703125" bestFit="1" customWidth="1"/>
  </cols>
  <sheetData>
    <row r="2" spans="1:14" ht="15.75" thickBot="1" x14ac:dyDescent="0.3"/>
    <row r="3" spans="1:14" x14ac:dyDescent="0.25">
      <c r="B3" s="86" t="s">
        <v>36</v>
      </c>
      <c r="C3" s="87" t="s">
        <v>37</v>
      </c>
      <c r="D3" s="88" t="s">
        <v>20</v>
      </c>
      <c r="H3" t="s">
        <v>38</v>
      </c>
      <c r="I3" s="40">
        <v>31000000</v>
      </c>
    </row>
    <row r="4" spans="1:14" ht="15" customHeight="1" x14ac:dyDescent="0.25">
      <c r="B4" s="97"/>
      <c r="C4" s="105"/>
      <c r="D4" s="98"/>
      <c r="F4">
        <v>2025</v>
      </c>
      <c r="H4" t="s">
        <v>37</v>
      </c>
      <c r="I4" s="40">
        <f>C8</f>
        <v>18933919</v>
      </c>
    </row>
    <row r="5" spans="1:14" ht="15.75" customHeight="1" x14ac:dyDescent="0.25">
      <c r="A5" s="24">
        <v>67</v>
      </c>
      <c r="B5" s="29">
        <f>Hoja1!D25</f>
        <v>15246705</v>
      </c>
      <c r="C5" s="30">
        <f>Hoja1!F25</f>
        <v>9447928.9000000004</v>
      </c>
      <c r="D5" s="31">
        <f>C5/B5</f>
        <v>0.61967021071110118</v>
      </c>
      <c r="N5" s="40"/>
    </row>
    <row r="6" spans="1:14" ht="15.75" x14ac:dyDescent="0.25">
      <c r="A6" s="24">
        <v>68</v>
      </c>
      <c r="B6" s="29">
        <f>Hoja1!D26</f>
        <v>7853295</v>
      </c>
      <c r="C6" s="30">
        <f>Hoja1!F26</f>
        <v>4793304.78</v>
      </c>
      <c r="D6" s="31">
        <f>C6/B6</f>
        <v>0.61035587992046658</v>
      </c>
    </row>
    <row r="7" spans="1:14" ht="16.5" thickBot="1" x14ac:dyDescent="0.3">
      <c r="A7" s="26">
        <v>69</v>
      </c>
      <c r="B7" s="32">
        <f>Hoja1!D27</f>
        <v>7900000</v>
      </c>
      <c r="C7" s="33">
        <f>Hoja1!F27</f>
        <v>4692685.32</v>
      </c>
      <c r="D7" s="39">
        <f>C7/B7</f>
        <v>0.59401080000000006</v>
      </c>
    </row>
    <row r="8" spans="1:14" ht="16.5" thickBot="1" x14ac:dyDescent="0.3">
      <c r="B8" s="34">
        <f>SUM(B5:B7)</f>
        <v>31000000</v>
      </c>
      <c r="C8" s="38">
        <f>SUM(C5:C7)</f>
        <v>18933919</v>
      </c>
      <c r="D8" s="35">
        <f>C8/B8</f>
        <v>0.61077158064516124</v>
      </c>
    </row>
    <row r="41" spans="1:4" ht="60" x14ac:dyDescent="0.25">
      <c r="A41" s="53"/>
      <c r="B41" s="53" t="s">
        <v>40</v>
      </c>
      <c r="C41" s="53" t="s">
        <v>41</v>
      </c>
      <c r="D41" s="54" t="s">
        <v>42</v>
      </c>
    </row>
    <row r="42" spans="1:4" x14ac:dyDescent="0.25">
      <c r="A42" s="53" t="s">
        <v>22</v>
      </c>
      <c r="B42" s="57">
        <f>Hoja1!F10</f>
        <v>15246705</v>
      </c>
      <c r="C42" s="59">
        <f>Hoja1!F13</f>
        <v>1076056.72</v>
      </c>
      <c r="D42" s="55">
        <f>C42/B42</f>
        <v>7.0576345512030306E-2</v>
      </c>
    </row>
    <row r="43" spans="1:4" x14ac:dyDescent="0.25">
      <c r="A43" s="53" t="s">
        <v>23</v>
      </c>
      <c r="B43" s="57">
        <f>Hoja1!F11</f>
        <v>7853295</v>
      </c>
      <c r="C43" s="59">
        <f>Hoja1!F14</f>
        <v>503371.14</v>
      </c>
      <c r="D43" s="55">
        <f t="shared" ref="D43:D44" si="0">C43/B43</f>
        <v>6.4096807773043038E-2</v>
      </c>
    </row>
    <row r="44" spans="1:4" x14ac:dyDescent="0.25">
      <c r="A44" s="53" t="s">
        <v>24</v>
      </c>
      <c r="B44" s="57">
        <f>Hoja1!F12</f>
        <v>7900000</v>
      </c>
      <c r="C44" s="59">
        <f>Hoja1!F15</f>
        <v>559804.63</v>
      </c>
      <c r="D44" s="55">
        <f t="shared" si="0"/>
        <v>7.086134556962026E-2</v>
      </c>
    </row>
    <row r="45" spans="1:4" x14ac:dyDescent="0.25">
      <c r="B45" s="58">
        <f>SUM(B42:B44)</f>
        <v>31000000</v>
      </c>
      <c r="C45" s="58">
        <f>SUM(C42:C44)</f>
        <v>2139232.4899999998</v>
      </c>
      <c r="D45" s="56">
        <f>SUM(D42:D44)/3</f>
        <v>6.8511499618231206E-2</v>
      </c>
    </row>
    <row r="51" spans="1:4" ht="45" x14ac:dyDescent="0.25">
      <c r="B51" t="s">
        <v>40</v>
      </c>
      <c r="C51" t="s">
        <v>41</v>
      </c>
      <c r="D51" s="51" t="s">
        <v>43</v>
      </c>
    </row>
    <row r="52" spans="1:4" x14ac:dyDescent="0.25">
      <c r="A52" t="s">
        <v>22</v>
      </c>
      <c r="B52" s="40">
        <f>Hoja1!D25</f>
        <v>15246705</v>
      </c>
      <c r="C52" s="60">
        <f>Hoja1!F25</f>
        <v>9447928.9000000004</v>
      </c>
      <c r="D52" s="52">
        <f>C52/B52</f>
        <v>0.61967021071110118</v>
      </c>
    </row>
    <row r="53" spans="1:4" x14ac:dyDescent="0.25">
      <c r="A53" t="s">
        <v>23</v>
      </c>
      <c r="B53" s="40">
        <f>Hoja1!D26</f>
        <v>7853295</v>
      </c>
      <c r="C53" s="60">
        <f>Hoja1!F26</f>
        <v>4793304.78</v>
      </c>
      <c r="D53" s="52">
        <f>C53/B53</f>
        <v>0.61035587992046658</v>
      </c>
    </row>
    <row r="54" spans="1:4" x14ac:dyDescent="0.25">
      <c r="A54" t="s">
        <v>24</v>
      </c>
      <c r="B54" s="40">
        <f>Hoja1!D27</f>
        <v>7900000</v>
      </c>
      <c r="C54" s="60">
        <f>Hoja1!F27</f>
        <v>4692685.32</v>
      </c>
      <c r="D54" s="52">
        <f>C54/B54</f>
        <v>0.59401080000000006</v>
      </c>
    </row>
    <row r="55" spans="1:4" x14ac:dyDescent="0.25">
      <c r="B55" s="40">
        <f>SUM(B52:B54)</f>
        <v>31000000</v>
      </c>
      <c r="C55" s="40">
        <f>SUM(C52:C54)</f>
        <v>18933919</v>
      </c>
      <c r="D55" s="52">
        <f>C55/B55</f>
        <v>0.61077158064516124</v>
      </c>
    </row>
    <row r="56" spans="1:4" x14ac:dyDescent="0.25">
      <c r="D56" s="61">
        <f>(D52+D53+D54)/3</f>
        <v>0.60801229687718916</v>
      </c>
    </row>
  </sheetData>
  <sortState xmlns:xlrd2="http://schemas.microsoft.com/office/spreadsheetml/2017/richdata2" ref="A52:D54">
    <sortCondition descending="1" ref="D52:D54"/>
  </sortState>
  <mergeCells count="3">
    <mergeCell ref="B3:B4"/>
    <mergeCell ref="C3:C4"/>
    <mergeCell ref="D3:D4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Ramiro Hernández Zamora</dc:creator>
  <cp:lastModifiedBy>César Alberto Mármol Carranza</cp:lastModifiedBy>
  <cp:lastPrinted>2025-09-10T14:56:23Z</cp:lastPrinted>
  <dcterms:created xsi:type="dcterms:W3CDTF">2025-07-01T16:17:00Z</dcterms:created>
  <dcterms:modified xsi:type="dcterms:W3CDTF">2025-09-10T17:50:56Z</dcterms:modified>
</cp:coreProperties>
</file>