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Abril/Información Artículo 10-11 LAIP/Numeral 4/Personal 022/"/>
    </mc:Choice>
  </mc:AlternateContent>
  <xr:revisionPtr revIDLastSave="74" documentId="13_ncr:1_{C59387A3-F059-47EC-AD68-18120C607B0D}" xr6:coauthVersionLast="47" xr6:coauthVersionMax="47" xr10:uidLastSave="{F908826A-5628-45D8-BE73-528DC4065783}"/>
  <bookViews>
    <workbookView xWindow="28680" yWindow="-975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CONTRATO'!$A$1:$J$23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G22" i="1"/>
  <c r="I22" i="1"/>
  <c r="H22" i="1"/>
  <c r="J22" i="1" l="1"/>
  <c r="I23" i="1" l="1"/>
  <c r="H23" i="1"/>
  <c r="G23" i="1"/>
  <c r="G9" i="1"/>
  <c r="I20" i="1"/>
  <c r="H20" i="1"/>
  <c r="G20" i="1"/>
  <c r="I21" i="1"/>
  <c r="H21" i="1"/>
  <c r="G21" i="1"/>
  <c r="I24" i="1"/>
  <c r="H24" i="1"/>
  <c r="G24" i="1"/>
  <c r="I17" i="1"/>
  <c r="H17" i="1"/>
  <c r="G17" i="1"/>
  <c r="J17" i="1" l="1"/>
  <c r="J24" i="1"/>
  <c r="I18" i="1" l="1"/>
  <c r="H18" i="1"/>
  <c r="G18" i="1"/>
  <c r="H19" i="1"/>
  <c r="I19" i="1"/>
  <c r="I16" i="1"/>
  <c r="H16" i="1"/>
  <c r="J19" i="1" l="1"/>
  <c r="J18" i="1"/>
  <c r="J20" i="1"/>
  <c r="G16" i="1"/>
  <c r="I15" i="1"/>
  <c r="H15" i="1"/>
  <c r="G15" i="1"/>
  <c r="J13" i="1" l="1"/>
  <c r="J15" i="1" l="1"/>
  <c r="J9" i="1" l="1"/>
  <c r="J14" i="1" l="1"/>
  <c r="J12" i="1"/>
  <c r="I11" i="1"/>
  <c r="H11" i="1"/>
  <c r="G11" i="1"/>
  <c r="J10" i="1"/>
  <c r="I7" i="1"/>
  <c r="H7" i="1"/>
  <c r="G7" i="1"/>
  <c r="I6" i="1"/>
  <c r="H6" i="1"/>
  <c r="G6" i="1"/>
  <c r="J5" i="1"/>
  <c r="J4" i="1"/>
  <c r="J3" i="1"/>
  <c r="J2" i="1"/>
  <c r="J21" i="1" l="1"/>
  <c r="J6" i="1"/>
  <c r="J23" i="1"/>
  <c r="J11" i="1"/>
  <c r="J7" i="1"/>
  <c r="J16" i="1"/>
</calcChain>
</file>

<file path=xl/sharedStrings.xml><?xml version="1.0" encoding="utf-8"?>
<sst xmlns="http://schemas.openxmlformats.org/spreadsheetml/2006/main" count="151" uniqueCount="95">
  <si>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</si>
  <si>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</si>
  <si>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</si>
  <si>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</si>
  <si>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</si>
  <si>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</si>
  <si>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</si>
  <si>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</si>
  <si>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</si>
  <si>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</si>
  <si>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</si>
  <si>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</si>
  <si>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</si>
  <si>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</si>
  <si>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</si>
  <si>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</si>
  <si>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</si>
  <si>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</si>
  <si>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</si>
  <si>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</si>
  <si>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</si>
  <si>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</si>
  <si>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MARIO RENE CALDERON MARIN</t>
  </si>
  <si>
    <t>DIRECTOR ADMINISTRATIVO</t>
  </si>
  <si>
    <t>LOURDES ELIZABETH DONIS VALDIVIESO</t>
  </si>
  <si>
    <t>HECTOR RAMIRO HERNANDEZ ZAMORA</t>
  </si>
  <si>
    <t>SUBDIRECTOR DE PLANIFICACIÓN</t>
  </si>
  <si>
    <t>VILMA LETICIA MOTA MOLINA</t>
  </si>
  <si>
    <t>NANCY CAROLINA FLORES OVANDO</t>
  </si>
  <si>
    <t>DIANA LUCIA MOLINA MANCIO</t>
  </si>
  <si>
    <t>14</t>
  </si>
  <si>
    <t>INTEGRANTE DE ASESORAMIENTO Y PLANIFICACIÓN EN SEGURIDAD INTERIOR</t>
  </si>
  <si>
    <t>INTEGRANTE DE ASESORAMIENTO Y PLANIFICACIÓN EN INTELIGENCIA DE ESTADO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</si>
  <si>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</si>
  <si>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</si>
  <si>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</si>
  <si>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</si>
  <si>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</si>
  <si>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</si>
  <si>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</si>
  <si>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</si>
  <si>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</si>
  <si>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</si>
  <si>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</si>
  <si>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</si>
  <si>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</si>
  <si>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 xml:space="preserve">ERICKA PATRICIA GAITÁN GUZMÁN 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</si>
  <si>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</si>
  <si>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</si>
  <si>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</si>
  <si>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</si>
  <si>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</si>
  <si>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</si>
  <si>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</si>
  <si>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</si>
  <si>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</si>
  <si>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</si>
  <si>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</si>
  <si>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ERVIN SAUL CIFUENTES SAMAYOA</t>
  </si>
  <si>
    <t>SUBDIRECTOR DE POLÍTICA</t>
  </si>
  <si>
    <t>16</t>
  </si>
  <si>
    <t>17</t>
  </si>
  <si>
    <t>SARA ELIZABETH ALONZO MENDOZA</t>
  </si>
  <si>
    <t>SUBCOORDINADORA DE LA SECRETARÍA TÉCNICA DEL CONSEJO NACIONAL DE SEGURIDAD</t>
  </si>
  <si>
    <t>DIRECTORA DE ASUNTOS JURÍDICOS</t>
  </si>
  <si>
    <t>DIRECTORA DE RECURSOS HUMANOS</t>
  </si>
  <si>
    <t>DIRECTORA DE PLANIFICACIÓN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</si>
  <si>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</si>
  <si>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</si>
  <si>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</si>
  <si>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</si>
  <si>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</si>
  <si>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</si>
  <si>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</si>
  <si>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</si>
  <si>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</si>
  <si>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18</t>
  </si>
  <si>
    <t>19</t>
  </si>
  <si>
    <t>FREDY RODOLFO MICHELENA IBARRA</t>
  </si>
  <si>
    <t>SUBDIRECTOR DE INFORMATICA</t>
  </si>
  <si>
    <t>EVELYN LILIANA VALDÉZ HIGUEROS</t>
  </si>
  <si>
    <t>SUBDIRECTOR DE ANÁLISIS</t>
  </si>
  <si>
    <t>JULIA ROSARIO GARCIA SAMAYOA (TOMÓ POSESIÓN EL 03/04/2024)</t>
  </si>
  <si>
    <t>INTEGRANTE DE ASESORAMIENTO Y PLANIFICACIÓN DE LA CARRERA PROFESIONAL DEL SISTEMA NACIONAL DE SEGURIDAD</t>
  </si>
  <si>
    <t>ROLANDO MAURICIO YAX SOLIS (OCUPÓ ESTE PUESTO HASTA EL  26/04/2024)</t>
  </si>
  <si>
    <t>VERONICA TERESA YOC AVILA (TOMÓ POSESIÓN EL 04/04/2024)</t>
  </si>
  <si>
    <t>20</t>
  </si>
  <si>
    <t>21</t>
  </si>
  <si>
    <t>22</t>
  </si>
  <si>
    <t>23</t>
  </si>
  <si>
    <t>ANGELICA LUCIA AGUILAR GUTIERREZ (OCUPÓ ESTE PUESTO HASTA EL 03/04/2024)</t>
  </si>
  <si>
    <t>ANGELICA LUCIA AGUILAR GUTIERREZ (TOMÓ POSESIÓN EL 04/04/2024)</t>
  </si>
  <si>
    <t>INTEGRANTE DE ASESORAMIENTO Y PLANIFICACIÓN EN SEGURIDAD EXTERIOR</t>
  </si>
  <si>
    <t>VICTOR MANUEL ROSALES DE LA ROCA (OCUPÓ ESTE PUESTO HASTA EL 03/04/2024)</t>
  </si>
  <si>
    <t xml:space="preserve">CLAUDIA ESTELA FLORES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</si>
</sst>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Layout" topLeftCell="A16" zoomScale="75" zoomScaleNormal="96" zoomScaleSheetLayoutView="77" zoomScalePageLayoutView="75" workbookViewId="0">
      <selection activeCell="I23" sqref="I23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34</v>
      </c>
      <c r="G1" s="11" t="s">
        <v>5</v>
      </c>
      <c r="H1" s="11" t="s">
        <v>6</v>
      </c>
      <c r="I1" s="10" t="s">
        <v>36</v>
      </c>
      <c r="J1" s="11" t="s">
        <v>7</v>
      </c>
      <c r="K1" s="11" t="s">
        <v>8</v>
      </c>
      <c r="L1" s="11" t="s">
        <v>9</v>
      </c>
      <c r="M1" s="11" t="s">
        <v>10</v>
      </c>
    </row>
    <row r="2" spans="1:13" ht="39.950000000000003" customHeight="1" x14ac:dyDescent="0.3">
      <c r="A2" s="2" t="s">
        <v>47</v>
      </c>
      <c r="B2" s="3" t="s">
        <v>62</v>
      </c>
      <c r="C2" s="4" t="s">
        <v>11</v>
      </c>
      <c r="D2" s="5" t="s">
        <v>14</v>
      </c>
      <c r="E2" s="5" t="s">
        <v>63</v>
      </c>
      <c r="F2" s="5" t="s">
        <v>37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38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38</v>
      </c>
      <c r="G4" s="6">
        <v>16000</v>
      </c>
      <c r="H4" s="6">
        <v>0</v>
      </c>
      <c r="I4" s="6">
        <v>250</v>
      </c>
      <c r="J4" s="6">
        <f>(G4+H4+I4)</f>
        <v>16250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48</v>
      </c>
      <c r="B5" s="3" t="s">
        <v>46</v>
      </c>
      <c r="C5" s="7" t="s">
        <v>11</v>
      </c>
      <c r="D5" s="5" t="s">
        <v>12</v>
      </c>
      <c r="E5" s="5" t="s">
        <v>64</v>
      </c>
      <c r="F5" s="5" t="s">
        <v>39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8" t="s">
        <v>22</v>
      </c>
      <c r="C6" s="7" t="s">
        <v>11</v>
      </c>
      <c r="D6" s="5" t="s">
        <v>12</v>
      </c>
      <c r="E6" s="5" t="s">
        <v>23</v>
      </c>
      <c r="F6" s="5" t="s">
        <v>40</v>
      </c>
      <c r="G6" s="6">
        <f>19000</f>
        <v>19000</v>
      </c>
      <c r="H6" s="6">
        <f>375</f>
        <v>375</v>
      </c>
      <c r="I6" s="6">
        <f>250</f>
        <v>250</v>
      </c>
      <c r="J6" s="6">
        <f>SUM(G6:I6)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49</v>
      </c>
      <c r="B7" s="3" t="s">
        <v>24</v>
      </c>
      <c r="C7" s="4" t="s">
        <v>11</v>
      </c>
      <c r="D7" s="5" t="s">
        <v>12</v>
      </c>
      <c r="E7" s="5" t="s">
        <v>65</v>
      </c>
      <c r="F7" s="5" t="s">
        <v>41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50</v>
      </c>
      <c r="B8" s="3" t="s">
        <v>90</v>
      </c>
      <c r="C8" s="7" t="s">
        <v>11</v>
      </c>
      <c r="D8" s="5" t="s">
        <v>12</v>
      </c>
      <c r="E8" s="5" t="s">
        <v>66</v>
      </c>
      <c r="F8" s="5" t="s">
        <v>42</v>
      </c>
      <c r="G8" s="6">
        <v>1900</v>
      </c>
      <c r="H8" s="6">
        <v>37.5</v>
      </c>
      <c r="I8" s="6">
        <v>25</v>
      </c>
      <c r="J8" s="6">
        <f>G8+H8+I8</f>
        <v>1962.5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51</v>
      </c>
      <c r="B9" s="3" t="s">
        <v>91</v>
      </c>
      <c r="C9" s="7" t="s">
        <v>11</v>
      </c>
      <c r="D9" s="5" t="s">
        <v>14</v>
      </c>
      <c r="E9" s="5" t="s">
        <v>92</v>
      </c>
      <c r="F9" s="5" t="s">
        <v>35</v>
      </c>
      <c r="G9" s="6">
        <f>19800</f>
        <v>19800</v>
      </c>
      <c r="H9" s="6">
        <v>337.5</v>
      </c>
      <c r="I9" s="6">
        <v>225.00000000000003</v>
      </c>
      <c r="J9" s="6">
        <f>G9+H9+I9</f>
        <v>20362.5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52</v>
      </c>
      <c r="B10" s="3" t="s">
        <v>25</v>
      </c>
      <c r="C10" s="4" t="s">
        <v>11</v>
      </c>
      <c r="D10" s="5" t="s">
        <v>19</v>
      </c>
      <c r="E10" s="5" t="s">
        <v>26</v>
      </c>
      <c r="F10" s="5" t="s">
        <v>42</v>
      </c>
      <c r="G10" s="9">
        <v>16000</v>
      </c>
      <c r="H10" s="9">
        <v>375</v>
      </c>
      <c r="I10" s="9">
        <v>250</v>
      </c>
      <c r="J10" s="6">
        <f>(G10+H10+I10)</f>
        <v>16625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53</v>
      </c>
      <c r="B11" s="3" t="s">
        <v>27</v>
      </c>
      <c r="C11" s="7" t="s">
        <v>11</v>
      </c>
      <c r="D11" s="5" t="s">
        <v>12</v>
      </c>
      <c r="E11" s="5" t="s">
        <v>67</v>
      </c>
      <c r="F11" s="5" t="s">
        <v>43</v>
      </c>
      <c r="G11" s="6">
        <f>19000</f>
        <v>19000</v>
      </c>
      <c r="H11" s="6">
        <f>375</f>
        <v>375</v>
      </c>
      <c r="I11" s="6">
        <f>250</f>
        <v>250</v>
      </c>
      <c r="J11" s="6">
        <f>G11+H11+I11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54</v>
      </c>
      <c r="B12" s="3" t="s">
        <v>28</v>
      </c>
      <c r="C12" s="4" t="s">
        <v>11</v>
      </c>
      <c r="D12" s="5" t="s">
        <v>12</v>
      </c>
      <c r="E12" s="5" t="s">
        <v>68</v>
      </c>
      <c r="F12" s="5" t="s">
        <v>44</v>
      </c>
      <c r="G12" s="6">
        <v>19000</v>
      </c>
      <c r="H12" s="6">
        <v>375</v>
      </c>
      <c r="I12" s="6">
        <v>250</v>
      </c>
      <c r="J12" s="6">
        <f>(G12+H12+I12)</f>
        <v>19625</v>
      </c>
      <c r="K12" s="6">
        <v>0</v>
      </c>
      <c r="L12" s="6">
        <v>0</v>
      </c>
      <c r="M12" s="6">
        <v>0</v>
      </c>
    </row>
    <row r="13" spans="1:13" ht="39.950000000000003" customHeight="1" x14ac:dyDescent="0.3">
      <c r="A13" s="2" t="s">
        <v>55</v>
      </c>
      <c r="B13" s="3" t="s">
        <v>58</v>
      </c>
      <c r="C13" s="4" t="s">
        <v>11</v>
      </c>
      <c r="D13" s="5" t="s">
        <v>19</v>
      </c>
      <c r="E13" s="5" t="s">
        <v>59</v>
      </c>
      <c r="F13" s="5" t="s">
        <v>44</v>
      </c>
      <c r="G13" s="9">
        <v>16000</v>
      </c>
      <c r="H13" s="9">
        <v>375</v>
      </c>
      <c r="I13" s="9">
        <v>250</v>
      </c>
      <c r="J13" s="6">
        <f t="shared" ref="J13" si="0">(G13+H13+I13)</f>
        <v>16625</v>
      </c>
      <c r="K13" s="6">
        <v>0</v>
      </c>
      <c r="L13" s="6">
        <v>0</v>
      </c>
      <c r="M13" s="6">
        <v>0</v>
      </c>
    </row>
    <row r="14" spans="1:13" ht="39.950000000000003" customHeight="1" x14ac:dyDescent="0.3">
      <c r="A14" s="2" t="s">
        <v>56</v>
      </c>
      <c r="B14" s="3" t="s">
        <v>29</v>
      </c>
      <c r="C14" s="4" t="s">
        <v>11</v>
      </c>
      <c r="D14" s="5" t="s">
        <v>19</v>
      </c>
      <c r="E14" s="5" t="s">
        <v>69</v>
      </c>
      <c r="F14" s="5" t="s">
        <v>44</v>
      </c>
      <c r="G14" s="9">
        <v>16000</v>
      </c>
      <c r="H14" s="9">
        <v>375</v>
      </c>
      <c r="I14" s="9">
        <v>250</v>
      </c>
      <c r="J14" s="6">
        <f t="shared" ref="J14" si="1">(G14+H14+I14)</f>
        <v>16625</v>
      </c>
      <c r="K14" s="6">
        <v>0</v>
      </c>
      <c r="L14" s="6">
        <v>0</v>
      </c>
      <c r="M14" s="6">
        <v>0</v>
      </c>
    </row>
    <row r="15" spans="1:13" ht="43.5" customHeight="1" x14ac:dyDescent="0.3">
      <c r="A15" s="2" t="s">
        <v>30</v>
      </c>
      <c r="B15" s="3" t="s">
        <v>71</v>
      </c>
      <c r="C15" s="4" t="s">
        <v>11</v>
      </c>
      <c r="D15" s="5" t="s">
        <v>12</v>
      </c>
      <c r="E15" s="5" t="s">
        <v>70</v>
      </c>
      <c r="F15" s="5" t="s">
        <v>45</v>
      </c>
      <c r="G15" s="6">
        <f>19000</f>
        <v>19000</v>
      </c>
      <c r="H15" s="6">
        <f>375</f>
        <v>375</v>
      </c>
      <c r="I15" s="6">
        <f>250</f>
        <v>250</v>
      </c>
      <c r="J15" s="6">
        <f t="shared" ref="J15" si="2">(G15+H15+I15)</f>
        <v>19625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57</v>
      </c>
      <c r="B16" s="3" t="s">
        <v>72</v>
      </c>
      <c r="C16" s="4" t="s">
        <v>11</v>
      </c>
      <c r="D16" s="5" t="s">
        <v>19</v>
      </c>
      <c r="E16" s="5" t="s">
        <v>73</v>
      </c>
      <c r="F16" s="5" t="s">
        <v>45</v>
      </c>
      <c r="G16" s="6">
        <f>16000</f>
        <v>16000</v>
      </c>
      <c r="H16" s="6">
        <f>375</f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 x14ac:dyDescent="0.3">
      <c r="A17" s="2" t="s">
        <v>60</v>
      </c>
      <c r="B17" s="3" t="s">
        <v>80</v>
      </c>
      <c r="C17" s="4" t="s">
        <v>11</v>
      </c>
      <c r="D17" s="5" t="s">
        <v>19</v>
      </c>
      <c r="E17" s="5" t="s">
        <v>81</v>
      </c>
      <c r="F17" s="5" t="s">
        <v>45</v>
      </c>
      <c r="G17" s="6">
        <f>16000</f>
        <v>16000</v>
      </c>
      <c r="H17" s="6">
        <f>375</f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41.25" customHeight="1" x14ac:dyDescent="0.3">
      <c r="A18" s="2" t="s">
        <v>61</v>
      </c>
      <c r="B18" s="3" t="s">
        <v>78</v>
      </c>
      <c r="C18" s="4" t="s">
        <v>11</v>
      </c>
      <c r="D18" s="5" t="s">
        <v>19</v>
      </c>
      <c r="E18" s="5" t="s">
        <v>79</v>
      </c>
      <c r="F18" s="5" t="s">
        <v>45</v>
      </c>
      <c r="G18" s="6">
        <f>16000</f>
        <v>16000</v>
      </c>
      <c r="H18" s="6">
        <f>375</f>
        <v>375</v>
      </c>
      <c r="I18" s="6">
        <f>250</f>
        <v>250</v>
      </c>
      <c r="J18" s="6">
        <f>(G18+H18+I18)</f>
        <v>16625</v>
      </c>
      <c r="K18" s="6">
        <v>0</v>
      </c>
      <c r="L18" s="6">
        <v>0</v>
      </c>
      <c r="M18" s="6">
        <v>0</v>
      </c>
    </row>
    <row r="19" spans="1:13" ht="39.950000000000003" customHeight="1" x14ac:dyDescent="0.3">
      <c r="A19" s="2" t="s">
        <v>76</v>
      </c>
      <c r="B19" s="3" t="s">
        <v>74</v>
      </c>
      <c r="C19" s="4" t="s">
        <v>11</v>
      </c>
      <c r="D19" s="5" t="s">
        <v>12</v>
      </c>
      <c r="E19" s="5" t="s">
        <v>75</v>
      </c>
      <c r="F19" s="5" t="s">
        <v>35</v>
      </c>
      <c r="G19" s="6">
        <v>15000</v>
      </c>
      <c r="H19" s="6">
        <f>375</f>
        <v>375</v>
      </c>
      <c r="I19" s="6">
        <f>250</f>
        <v>250</v>
      </c>
      <c r="J19" s="6">
        <f t="shared" ref="J19" si="3">(G19+H19+I19)</f>
        <v>15625</v>
      </c>
      <c r="K19" s="6">
        <v>0</v>
      </c>
      <c r="L19" s="6">
        <v>0</v>
      </c>
      <c r="M19" s="6">
        <v>0</v>
      </c>
    </row>
    <row r="20" spans="1:13" ht="39.950000000000003" customHeight="1" x14ac:dyDescent="0.3">
      <c r="A20" s="2" t="s">
        <v>77</v>
      </c>
      <c r="B20" s="3" t="s">
        <v>84</v>
      </c>
      <c r="C20" s="4" t="s">
        <v>11</v>
      </c>
      <c r="D20" s="5" t="s">
        <v>14</v>
      </c>
      <c r="E20" s="5" t="s">
        <v>31</v>
      </c>
      <c r="F20" s="5" t="s">
        <v>35</v>
      </c>
      <c r="G20" s="6">
        <f>22000</f>
        <v>22000</v>
      </c>
      <c r="H20" s="6">
        <f>375</f>
        <v>375</v>
      </c>
      <c r="I20" s="6">
        <f>250</f>
        <v>250</v>
      </c>
      <c r="J20" s="6">
        <f t="shared" ref="J20" si="4">(G20+H20+I20)</f>
        <v>22625</v>
      </c>
      <c r="K20" s="6">
        <v>0</v>
      </c>
      <c r="L20" s="6">
        <v>0</v>
      </c>
      <c r="M20" s="6">
        <v>0</v>
      </c>
    </row>
    <row r="21" spans="1:13" ht="39.950000000000003" customHeight="1" x14ac:dyDescent="0.3">
      <c r="A21" s="2" t="s">
        <v>86</v>
      </c>
      <c r="B21" s="3" t="s">
        <v>93</v>
      </c>
      <c r="C21" s="4" t="s">
        <v>11</v>
      </c>
      <c r="D21" s="5" t="s">
        <v>14</v>
      </c>
      <c r="E21" s="5" t="s">
        <v>32</v>
      </c>
      <c r="F21" s="5" t="s">
        <v>35</v>
      </c>
      <c r="G21" s="6">
        <f>23000/30*3</f>
        <v>2300</v>
      </c>
      <c r="H21" s="6">
        <f>375/30*3</f>
        <v>37.5</v>
      </c>
      <c r="I21" s="6">
        <f>250/30*3</f>
        <v>25</v>
      </c>
      <c r="J21" s="6">
        <f>(G21+H21+I21)</f>
        <v>2362.5</v>
      </c>
      <c r="K21" s="6">
        <v>0</v>
      </c>
      <c r="L21" s="6">
        <v>0</v>
      </c>
      <c r="M21" s="6">
        <v>0</v>
      </c>
    </row>
    <row r="22" spans="1:13" ht="39.950000000000003" customHeight="1" x14ac:dyDescent="0.3">
      <c r="A22" s="2" t="s">
        <v>87</v>
      </c>
      <c r="B22" s="3" t="s">
        <v>85</v>
      </c>
      <c r="C22" s="4" t="s">
        <v>11</v>
      </c>
      <c r="D22" s="5" t="s">
        <v>14</v>
      </c>
      <c r="E22" s="5" t="s">
        <v>32</v>
      </c>
      <c r="F22" s="5" t="s">
        <v>35</v>
      </c>
      <c r="G22" s="6">
        <f>23000/30*27</f>
        <v>20700</v>
      </c>
      <c r="H22" s="6">
        <f>375/30*27</f>
        <v>337.5</v>
      </c>
      <c r="I22" s="6">
        <f>250/30*27</f>
        <v>225.00000000000003</v>
      </c>
      <c r="J22" s="6">
        <f>(G22+H22+I22)</f>
        <v>21262.5</v>
      </c>
      <c r="K22" s="6">
        <v>0</v>
      </c>
      <c r="L22" s="6">
        <v>0</v>
      </c>
      <c r="M22" s="6">
        <v>0</v>
      </c>
    </row>
    <row r="23" spans="1:13" ht="39.950000000000003" customHeight="1" x14ac:dyDescent="0.3">
      <c r="A23" s="2" t="s">
        <v>88</v>
      </c>
      <c r="B23" s="3" t="s">
        <v>94</v>
      </c>
      <c r="C23" s="4" t="s">
        <v>11</v>
      </c>
      <c r="D23" s="5" t="s">
        <v>14</v>
      </c>
      <c r="E23" s="5" t="s">
        <v>33</v>
      </c>
      <c r="F23" s="5" t="s">
        <v>35</v>
      </c>
      <c r="G23" s="6">
        <f>22000</f>
        <v>22000</v>
      </c>
      <c r="H23" s="6">
        <f>375</f>
        <v>375</v>
      </c>
      <c r="I23" s="6">
        <f>250</f>
        <v>250</v>
      </c>
      <c r="J23" s="6">
        <f>(G23+H23+I23)</f>
        <v>22625</v>
      </c>
      <c r="K23" s="6">
        <v>0</v>
      </c>
      <c r="L23" s="6">
        <v>0</v>
      </c>
      <c r="M23" s="6">
        <v>0</v>
      </c>
    </row>
    <row r="24" spans="1:13" ht="36" x14ac:dyDescent="0.3">
      <c r="A24" s="2" t="s">
        <v>89</v>
      </c>
      <c r="B24" s="3" t="s">
        <v>82</v>
      </c>
      <c r="C24" s="4" t="s">
        <v>11</v>
      </c>
      <c r="D24" s="5" t="s">
        <v>14</v>
      </c>
      <c r="E24" s="5" t="s">
        <v>83</v>
      </c>
      <c r="F24" s="5" t="s">
        <v>35</v>
      </c>
      <c r="G24" s="6">
        <f>22000/30*28</f>
        <v>20533.333333333336</v>
      </c>
      <c r="H24" s="6">
        <f>375/30*28</f>
        <v>350</v>
      </c>
      <c r="I24" s="6">
        <f>250/30*28</f>
        <v>233.33333333333334</v>
      </c>
      <c r="J24" s="6">
        <f>(G24+H24+I24)</f>
        <v>21116.666666666668</v>
      </c>
      <c r="K24" s="6">
        <v>0</v>
      </c>
      <c r="L24" s="6">
        <v>0</v>
      </c>
      <c r="M24" s="6">
        <v>0</v>
      </c>
    </row>
  </sheetData>
  <phoneticPr fontId="2" type="noConversion"/>
  <printOptions horizontalCentered="1"/>
  <pageMargins left="0.31496062992125984" right="0.31496062992125984" top="1.1200000000000001" bottom="0.98425196850393704" header="0.27559055118110237" footer="0.31496062992125984"/>
  <pageSetup paperSize="14" scale="63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ABRIL 2024&amp;R
</oddHeader>
    <oddFooter xml:space="preserve">&amp;L&amp;8
Lic. Edgar Fernando Rivas Rivera
JEFE DE ADMINISTRACIÓN DE NÓMINA
SECRETARÍA TÉNICA DEL CONSEJO
NACIONAL DE SEGURIDAD
&amp;C&amp;"Arial Narrow,Negrita"&amp;8&amp;P/&amp;N&amp;R&amp;"Arial Narrow,Negrita"
</oddFooter>
  </headerFooter>
  <rowBreaks count="1" manualBreakCount="1">
    <brk id="1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2024-05-06T19:14:18Z</cp:lastPrinted>
  <dcterms:created xsi:type="dcterms:W3CDTF">2022-03-28T17:17:51Z</dcterms:created>
  <dcterms:modified xsi:type="dcterms:W3CDTF">2024-05-06T20:36:23Z</dcterms:modified>
</cp:coreProperties>
</file>