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ajuarez\Desktop\MAJUAREZ\Documents\DOCUMENTOS AREA DE NOMINA\RRHH-2024\Unidad de Información Pública\Febrero\Información Artículo 10 LAIP\Numeral 4\"/>
    </mc:Choice>
  </mc:AlternateContent>
  <xr:revisionPtr revIDLastSave="0" documentId="13_ncr:1_{ED7F2BA4-1C48-458F-981D-0312B4910C8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J12" i="1"/>
  <c r="J15" i="1" l="1"/>
  <c r="I8" i="1"/>
  <c r="H8" i="1"/>
  <c r="G8" i="1"/>
  <c r="J8" i="1" l="1"/>
  <c r="I18" i="1" l="1"/>
  <c r="H18" i="1"/>
  <c r="G18" i="1"/>
  <c r="I17" i="1"/>
  <c r="H17" i="1"/>
  <c r="G17" i="1"/>
  <c r="I16" i="1"/>
  <c r="H16" i="1"/>
  <c r="G16" i="1"/>
  <c r="J13" i="1"/>
  <c r="J11" i="1"/>
  <c r="I10" i="1"/>
  <c r="H10" i="1"/>
  <c r="G10" i="1"/>
  <c r="J9" i="1"/>
  <c r="I7" i="1"/>
  <c r="H7" i="1"/>
  <c r="G7" i="1"/>
  <c r="I6" i="1"/>
  <c r="H6" i="1"/>
  <c r="G6" i="1"/>
  <c r="J5" i="1"/>
  <c r="J4" i="1"/>
  <c r="J3" i="1"/>
  <c r="J2" i="1"/>
  <c r="J17" i="1" l="1"/>
  <c r="J6" i="1"/>
  <c r="J18" i="1"/>
  <c r="J10" i="1"/>
  <c r="J16" i="1"/>
  <c r="J7" i="1"/>
  <c r="J14" i="1"/>
</calcChain>
</file>

<file path=xl/sharedStrings.xml><?xml version="1.0" encoding="utf-8"?>
<sst xmlns="http://schemas.openxmlformats.org/spreadsheetml/2006/main" count="115" uniqueCount="78">
  <si>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</si>
  <si>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</si>
  <si>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</si>
  <si>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</si>
  <si>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</si>
  <si>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</si>
  <si>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</si>
  <si>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</si>
  <si>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</si>
  <si>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</si>
  <si>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</si>
  <si>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</si>
  <si>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</si>
  <si>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</si>
  <si>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</si>
  <si>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</si>
  <si>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</si>
  <si>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</si>
  <si>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</si>
  <si>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</si>
  <si>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</si>
  <si>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</si>
  <si>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MARIO RENE CALDERON MARIN</t>
  </si>
  <si>
    <t>DIRECTOR ADMINISTRATIVO</t>
  </si>
  <si>
    <t>LOURDES ELIZABETH DONIS VALDIVIESO</t>
  </si>
  <si>
    <t>HECTOR RAMIRO HERNANDEZ ZAMORA</t>
  </si>
  <si>
    <t>SUBDIRECTOR DE PLANIFICACIÓN</t>
  </si>
  <si>
    <t>VILMA LETICIA MOTA MOLINA</t>
  </si>
  <si>
    <t>NANCY CAROLINA FLORES OVANDO</t>
  </si>
  <si>
    <t>DIANA LUCIA MOLINA MANCIO</t>
  </si>
  <si>
    <t>14</t>
  </si>
  <si>
    <t>ENRIQUE RAFAEL LEAL SIERRA</t>
  </si>
  <si>
    <t>INTEGRANTE DE ASESORAMIENTO Y PLANIFICACIÓN EN SEGURIDAD INTERIOR</t>
  </si>
  <si>
    <t>VICTOR MANUEL ROSALES DE LA ROCA</t>
  </si>
  <si>
    <t>INTEGRANTE DE ASESORAMIENTO Y PLANIFICACIÓN EN INTELIGENCIA DE ESTADO</t>
  </si>
  <si>
    <t>SONIA MARIA GALAN PANIAGUA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</si>
  <si>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</si>
  <si>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</si>
  <si>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</si>
  <si>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</si>
  <si>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</si>
  <si>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</si>
  <si>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</si>
  <si>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ADMINISTRATIVA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</si>
  <si>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</si>
  <si>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</si>
  <si>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</si>
  <si>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</si>
  <si>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</si>
  <si>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 xml:space="preserve">ERICKA PATRICIA GAITÁN GUZMÁN </t>
  </si>
  <si>
    <t>ANGELICA LUCIA AGUILAR GUTIERREZ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</si>
  <si>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</si>
  <si>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</si>
  <si>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</si>
  <si>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</si>
  <si>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</si>
  <si>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</si>
  <si>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</si>
  <si>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</si>
  <si>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</si>
  <si>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</si>
  <si>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</si>
  <si>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ERVIN SAUL CIFUENTES SAMAYOA</t>
  </si>
  <si>
    <t>SUBDIRECTOR DE POLÍTICA</t>
  </si>
  <si>
    <t>SUBDIRECTOR DE MONITOREO Y ESTADÍSTICA</t>
  </si>
  <si>
    <t>16</t>
  </si>
  <si>
    <t>17</t>
  </si>
  <si>
    <t>SARA ELIZABETH ALONZO MENDOZA</t>
  </si>
  <si>
    <t>SUBCOORDINADORA DE LA SECRETARÍA TÉCNICA DEL CONSEJO NACIONAL DE SEGURIDAD</t>
  </si>
  <si>
    <t>DIRECTORA DE ASUNTOS JURÍDICOS</t>
  </si>
  <si>
    <t>DIRECTORA DE RECURSOS HUMANOS</t>
  </si>
  <si>
    <t>DIRECTORA DE PLANIFICACIÓN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</si>
  <si>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</si>
  <si>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</si>
  <si>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</si>
  <si>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</si>
  <si>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 (OCUPÓ ESTE PUESTO HASTA EL 22/02/2024)</t>
  </si>
  <si>
    <t>CESAR ALBERTO MARMOL CARRANZA (TOMÓ POSESIÓN EN ESTE PUESTO A PARTIR DEL 23/02/2024)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</si>
</sst>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="84" zoomScaleNormal="84" zoomScaleSheetLayoutView="77" zoomScalePageLayoutView="75" workbookViewId="0">
      <selection activeCell="E2" sqref="E2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2.7109375" style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37</v>
      </c>
      <c r="G1" s="11" t="s">
        <v>5</v>
      </c>
      <c r="H1" s="11" t="s">
        <v>6</v>
      </c>
      <c r="I1" s="10" t="s">
        <v>39</v>
      </c>
      <c r="J1" s="11" t="s">
        <v>7</v>
      </c>
      <c r="K1" s="11" t="s">
        <v>8</v>
      </c>
      <c r="L1" s="11" t="s">
        <v>9</v>
      </c>
      <c r="M1" s="11" t="s">
        <v>10</v>
      </c>
    </row>
    <row r="2" spans="1:13" ht="39.950000000000003" customHeight="1" x14ac:dyDescent="0.3">
      <c r="A2" s="2" t="s">
        <v>51</v>
      </c>
      <c r="B2" s="3" t="s">
        <v>67</v>
      </c>
      <c r="C2" s="4" t="s">
        <v>11</v>
      </c>
      <c r="D2" s="5" t="s">
        <v>14</v>
      </c>
      <c r="E2" s="5" t="s">
        <v>68</v>
      </c>
      <c r="F2" s="5" t="s">
        <v>40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41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41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52</v>
      </c>
      <c r="B5" s="3" t="s">
        <v>49</v>
      </c>
      <c r="C5" s="7" t="s">
        <v>11</v>
      </c>
      <c r="D5" s="5" t="s">
        <v>12</v>
      </c>
      <c r="E5" s="5" t="s">
        <v>69</v>
      </c>
      <c r="F5" s="5" t="s">
        <v>42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8" t="s">
        <v>22</v>
      </c>
      <c r="C6" s="7" t="s">
        <v>11</v>
      </c>
      <c r="D6" s="5" t="s">
        <v>12</v>
      </c>
      <c r="E6" s="5" t="s">
        <v>23</v>
      </c>
      <c r="F6" s="5" t="s">
        <v>43</v>
      </c>
      <c r="G6" s="6">
        <f>19000</f>
        <v>19000</v>
      </c>
      <c r="H6" s="6">
        <f>375</f>
        <v>375</v>
      </c>
      <c r="I6" s="6">
        <f>250</f>
        <v>250</v>
      </c>
      <c r="J6" s="6">
        <f>SUM(G6:I6)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53</v>
      </c>
      <c r="B7" s="3" t="s">
        <v>24</v>
      </c>
      <c r="C7" s="4" t="s">
        <v>11</v>
      </c>
      <c r="D7" s="5" t="s">
        <v>12</v>
      </c>
      <c r="E7" s="5" t="s">
        <v>70</v>
      </c>
      <c r="F7" s="5" t="s">
        <v>44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54</v>
      </c>
      <c r="B8" s="3" t="s">
        <v>50</v>
      </c>
      <c r="C8" s="7" t="s">
        <v>11</v>
      </c>
      <c r="D8" s="5" t="s">
        <v>12</v>
      </c>
      <c r="E8" s="5" t="s">
        <v>71</v>
      </c>
      <c r="F8" s="5" t="s">
        <v>45</v>
      </c>
      <c r="G8" s="6">
        <f>19000</f>
        <v>19000</v>
      </c>
      <c r="H8" s="6">
        <f>375</f>
        <v>375</v>
      </c>
      <c r="I8" s="6">
        <f>250</f>
        <v>250</v>
      </c>
      <c r="J8" s="6">
        <f>G8+H8+I8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55</v>
      </c>
      <c r="B9" s="3" t="s">
        <v>25</v>
      </c>
      <c r="C9" s="4" t="s">
        <v>11</v>
      </c>
      <c r="D9" s="5" t="s">
        <v>19</v>
      </c>
      <c r="E9" s="5" t="s">
        <v>26</v>
      </c>
      <c r="F9" s="5" t="s">
        <v>45</v>
      </c>
      <c r="G9" s="9">
        <v>16000</v>
      </c>
      <c r="H9" s="9">
        <v>375</v>
      </c>
      <c r="I9" s="9">
        <v>250</v>
      </c>
      <c r="J9" s="6">
        <f>(G9+H9+I9)</f>
        <v>16625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56</v>
      </c>
      <c r="B10" s="3" t="s">
        <v>27</v>
      </c>
      <c r="C10" s="7" t="s">
        <v>11</v>
      </c>
      <c r="D10" s="5" t="s">
        <v>12</v>
      </c>
      <c r="E10" s="5" t="s">
        <v>72</v>
      </c>
      <c r="F10" s="5" t="s">
        <v>46</v>
      </c>
      <c r="G10" s="6">
        <f>19000</f>
        <v>19000</v>
      </c>
      <c r="H10" s="6">
        <f>375</f>
        <v>375</v>
      </c>
      <c r="I10" s="6">
        <f>250</f>
        <v>250</v>
      </c>
      <c r="J10" s="6">
        <f>G10+H10+I10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57</v>
      </c>
      <c r="B11" s="3" t="s">
        <v>28</v>
      </c>
      <c r="C11" s="4" t="s">
        <v>11</v>
      </c>
      <c r="D11" s="5" t="s">
        <v>12</v>
      </c>
      <c r="E11" s="5" t="s">
        <v>73</v>
      </c>
      <c r="F11" s="5" t="s">
        <v>47</v>
      </c>
      <c r="G11" s="6">
        <v>19000</v>
      </c>
      <c r="H11" s="6">
        <v>375</v>
      </c>
      <c r="I11" s="6">
        <v>250</v>
      </c>
      <c r="J11" s="6">
        <f>(G11+H11+I11)</f>
        <v>19625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58</v>
      </c>
      <c r="B12" s="3" t="s">
        <v>62</v>
      </c>
      <c r="C12" s="4" t="s">
        <v>11</v>
      </c>
      <c r="D12" s="5" t="s">
        <v>19</v>
      </c>
      <c r="E12" s="5" t="s">
        <v>63</v>
      </c>
      <c r="F12" s="5" t="s">
        <v>47</v>
      </c>
      <c r="G12" s="9">
        <v>16000</v>
      </c>
      <c r="H12" s="9">
        <v>375</v>
      </c>
      <c r="I12" s="9">
        <v>250</v>
      </c>
      <c r="J12" s="6">
        <f t="shared" ref="J12" si="0">(G12+H12+I12)</f>
        <v>16625</v>
      </c>
      <c r="K12" s="6">
        <v>0</v>
      </c>
      <c r="L12" s="6">
        <v>0</v>
      </c>
      <c r="M12" s="6">
        <v>0</v>
      </c>
    </row>
    <row r="13" spans="1:13" ht="39.950000000000003" customHeight="1" x14ac:dyDescent="0.3">
      <c r="A13" s="2" t="s">
        <v>59</v>
      </c>
      <c r="B13" s="3" t="s">
        <v>29</v>
      </c>
      <c r="C13" s="4" t="s">
        <v>11</v>
      </c>
      <c r="D13" s="5" t="s">
        <v>19</v>
      </c>
      <c r="E13" s="5" t="s">
        <v>74</v>
      </c>
      <c r="F13" s="5" t="s">
        <v>47</v>
      </c>
      <c r="G13" s="9">
        <v>16000</v>
      </c>
      <c r="H13" s="9">
        <v>375</v>
      </c>
      <c r="I13" s="9">
        <v>250</v>
      </c>
      <c r="J13" s="6">
        <f t="shared" ref="J13:J16" si="1">(G13+H13+I13)</f>
        <v>16625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60</v>
      </c>
      <c r="B14" s="3" t="s">
        <v>76</v>
      </c>
      <c r="C14" s="4" t="s">
        <v>11</v>
      </c>
      <c r="D14" s="5" t="s">
        <v>19</v>
      </c>
      <c r="E14" s="5" t="s">
        <v>64</v>
      </c>
      <c r="F14" s="5" t="s">
        <v>48</v>
      </c>
      <c r="G14" s="6">
        <f>16000/29*22</f>
        <v>12137.931034482759</v>
      </c>
      <c r="H14" s="6">
        <f>375/29*22</f>
        <v>284.48275862068965</v>
      </c>
      <c r="I14" s="6">
        <f>250/29*22</f>
        <v>189.65517241379311</v>
      </c>
      <c r="J14" s="6">
        <f t="shared" si="1"/>
        <v>12612.068965517243</v>
      </c>
      <c r="K14" s="6">
        <v>0</v>
      </c>
      <c r="L14" s="6">
        <v>0</v>
      </c>
      <c r="M14" s="6">
        <v>0</v>
      </c>
    </row>
    <row r="15" spans="1:13" ht="43.5" customHeight="1" x14ac:dyDescent="0.3">
      <c r="A15" s="2" t="s">
        <v>30</v>
      </c>
      <c r="B15" s="3" t="s">
        <v>77</v>
      </c>
      <c r="C15" s="4" t="s">
        <v>11</v>
      </c>
      <c r="D15" s="5" t="s">
        <v>12</v>
      </c>
      <c r="E15" s="5" t="s">
        <v>75</v>
      </c>
      <c r="F15" s="5" t="s">
        <v>48</v>
      </c>
      <c r="G15" s="6">
        <f>19000/29*7</f>
        <v>4586.2068965517246</v>
      </c>
      <c r="H15" s="6">
        <f>375/29*7</f>
        <v>90.517241379310349</v>
      </c>
      <c r="I15" s="6">
        <f>250/29*7</f>
        <v>60.344827586206904</v>
      </c>
      <c r="J15" s="6">
        <f t="shared" ref="J15" si="2">(G15+H15+I15)</f>
        <v>4737.0689655172418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61</v>
      </c>
      <c r="B16" s="3" t="s">
        <v>31</v>
      </c>
      <c r="C16" s="4" t="s">
        <v>11</v>
      </c>
      <c r="D16" s="5" t="s">
        <v>14</v>
      </c>
      <c r="E16" s="5" t="s">
        <v>32</v>
      </c>
      <c r="F16" s="5" t="s">
        <v>38</v>
      </c>
      <c r="G16" s="6">
        <f>22000</f>
        <v>22000</v>
      </c>
      <c r="H16" s="6">
        <f>375</f>
        <v>375</v>
      </c>
      <c r="I16" s="6">
        <f>250</f>
        <v>250</v>
      </c>
      <c r="J16" s="6">
        <f t="shared" si="1"/>
        <v>22625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65</v>
      </c>
      <c r="B17" s="3" t="s">
        <v>33</v>
      </c>
      <c r="C17" s="4" t="s">
        <v>11</v>
      </c>
      <c r="D17" s="5" t="s">
        <v>14</v>
      </c>
      <c r="E17" s="5" t="s">
        <v>34</v>
      </c>
      <c r="F17" s="5" t="s">
        <v>38</v>
      </c>
      <c r="G17" s="6">
        <f>23000</f>
        <v>23000</v>
      </c>
      <c r="H17" s="6">
        <f>375</f>
        <v>375</v>
      </c>
      <c r="I17" s="6">
        <f>250</f>
        <v>250</v>
      </c>
      <c r="J17" s="6">
        <f>(G17+H17+I17)</f>
        <v>23625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66</v>
      </c>
      <c r="B18" s="3" t="s">
        <v>35</v>
      </c>
      <c r="C18" s="4" t="s">
        <v>11</v>
      </c>
      <c r="D18" s="5" t="s">
        <v>14</v>
      </c>
      <c r="E18" s="5" t="s">
        <v>36</v>
      </c>
      <c r="F18" s="5" t="s">
        <v>38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</sheetData>
  <phoneticPr fontId="2" type="noConversion"/>
  <printOptions horizontalCentered="1"/>
  <pageMargins left="0.31496062992125984" right="0.31496062992125984" top="1.1200000000000001" bottom="0.98425196850393704" header="0.27559055118110237" footer="0.31496062992125984"/>
  <pageSetup paperSize="14" scale="63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FEBRERO 2024&amp;R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Martina Juárez Coche</cp:lastModifiedBy>
  <cp:lastPrinted>2024-03-04T18:02:41Z</cp:lastPrinted>
  <dcterms:created xsi:type="dcterms:W3CDTF">2022-03-28T17:17:51Z</dcterms:created>
  <dcterms:modified xsi:type="dcterms:W3CDTF">2024-03-04T18:03:47Z</dcterms:modified>
</cp:coreProperties>
</file>