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Mayo/Información Artículo 10-11 LAIP/Numeral 4/Personal022/"/>
    </mc:Choice>
  </mc:AlternateContent>
  <xr:revisionPtr revIDLastSave="114" documentId="13_ncr:1_{C59387A3-F059-47EC-AD68-18120C607B0D}" xr6:coauthVersionLast="47" xr6:coauthVersionMax="47" xr10:uidLastSave="{9928CFE0-3746-4DC7-BE72-85C710A4B6D3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I17" i="1"/>
  <c r="H17" i="1"/>
  <c r="G17" i="1"/>
  <c r="J17" i="1" l="1"/>
  <c r="I18" i="1" l="1"/>
  <c r="H18" i="1"/>
  <c r="G18" i="1"/>
  <c r="J20" i="1" l="1"/>
  <c r="I15" i="1" l="1"/>
  <c r="H15" i="1"/>
  <c r="G15" i="1"/>
  <c r="H16" i="1"/>
  <c r="I16" i="1"/>
  <c r="I14" i="1"/>
  <c r="H14" i="1"/>
  <c r="J16" i="1" l="1"/>
  <c r="J15" i="1"/>
  <c r="G14" i="1"/>
  <c r="I13" i="1"/>
  <c r="H13" i="1"/>
  <c r="G13" i="1"/>
  <c r="J11" i="1" l="1"/>
  <c r="J13" i="1" l="1"/>
  <c r="J19" i="1" l="1"/>
  <c r="J12" i="1" l="1"/>
  <c r="J10" i="1"/>
  <c r="I9" i="1"/>
  <c r="H9" i="1"/>
  <c r="G9" i="1"/>
  <c r="J8" i="1"/>
  <c r="I7" i="1"/>
  <c r="H7" i="1"/>
  <c r="G7" i="1"/>
  <c r="I6" i="1"/>
  <c r="H6" i="1"/>
  <c r="G6" i="1"/>
  <c r="J5" i="1"/>
  <c r="J4" i="1"/>
  <c r="J3" i="1"/>
  <c r="J2" i="1"/>
  <c r="J6" i="1" l="1"/>
  <c r="J18" i="1"/>
  <c r="J9" i="1"/>
  <c r="J7" i="1"/>
  <c r="J14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<sst xmlns="http://schemas.openxmlformats.org/spreadsheetml/2006/main" count="127" uniqueCount="84">
  <si>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</si>
  <si>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</si>
  <si>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</si>
  <si>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</si>
  <si>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</si>
  <si>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</si>
  <si>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</si>
  <si>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</si>
  <si>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</si>
  <si>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</si>
  <si>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</si>
  <si>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</si>
  <si>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</si>
  <si>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</si>
  <si>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</si>
  <si>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</si>
  <si>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</si>
  <si>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</si>
  <si>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</si>
  <si>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</si>
  <si>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</si>
  <si>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</si>
  <si>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MARIO RENE CALDERON MARIN</t>
  </si>
  <si>
    <t>DIRECTOR ADMINISTRATIVO</t>
  </si>
  <si>
    <t>LOURDES ELIZABETH DONIS VALDIVIESO</t>
  </si>
  <si>
    <t>HECTOR RAMIRO HERNANDEZ ZAMORA</t>
  </si>
  <si>
    <t>SUBDIRECTOR DE PLANIFICACIÓN</t>
  </si>
  <si>
    <t>VILMA LETICIA MOTA MOLINA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</si>
  <si>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</si>
  <si>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</si>
  <si>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</si>
  <si>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</si>
  <si>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</si>
  <si>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</si>
  <si>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</si>
  <si>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</si>
  <si>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</si>
  <si>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</si>
  <si>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</si>
  <si>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</si>
  <si>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</si>
  <si>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</si>
  <si>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</si>
  <si>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</si>
  <si>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</si>
  <si>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 xml:space="preserve">ERICKA PATRICIA GAITÁN GUZMÁN 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</si>
  <si>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</si>
  <si>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</si>
  <si>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</si>
  <si>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</si>
  <si>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</si>
  <si>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</si>
  <si>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</si>
  <si>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</si>
  <si>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</si>
  <si>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</si>
  <si>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</si>
  <si>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ERVIN SAUL CIFUENTES SAMAYOA</t>
  </si>
  <si>
    <t>SUBDIRECTOR DE POLÍTICA</t>
  </si>
  <si>
    <t>16</t>
  </si>
  <si>
    <t>17</t>
  </si>
  <si>
    <t>SARA ELIZABETH ALONZO MENDOZA</t>
  </si>
  <si>
    <t>SUBCOORDINADORA DE LA SECRETARÍA TÉCNICA DEL CONSEJO NACIONAL DE SEGURIDAD</t>
  </si>
  <si>
    <t>DIRECTORA DE ASUNTOS JURÍDICOS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</si>
  <si>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</si>
  <si>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</si>
  <si>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</si>
  <si>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</si>
  <si>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</si>
  <si>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</si>
  <si>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</si>
  <si>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</si>
  <si>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</si>
  <si>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</si>
  <si>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18</t>
  </si>
  <si>
    <t>19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</si>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</sst>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BreakPreview" zoomScale="77" zoomScaleNormal="96" zoomScaleSheetLayoutView="77" zoomScalePageLayoutView="75" workbookViewId="0">
      <selection activeCell="F7" sqref="F7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33</v>
      </c>
      <c r="G1" s="10" t="s">
        <v>5</v>
      </c>
      <c r="H1" s="10" t="s">
        <v>6</v>
      </c>
      <c r="I1" s="9" t="s">
        <v>35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46</v>
      </c>
      <c r="B2" s="3" t="s">
        <v>61</v>
      </c>
      <c r="C2" s="4" t="s">
        <v>11</v>
      </c>
      <c r="D2" s="5" t="s">
        <v>14</v>
      </c>
      <c r="E2" s="5" t="s">
        <v>62</v>
      </c>
      <c r="F2" s="5" t="s">
        <v>36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37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47</v>
      </c>
      <c r="B5" s="3" t="s">
        <v>45</v>
      </c>
      <c r="C5" s="7" t="s">
        <v>11</v>
      </c>
      <c r="D5" s="5" t="s">
        <v>12</v>
      </c>
      <c r="E5" s="5" t="s">
        <v>63</v>
      </c>
      <c r="F5" s="5" t="s">
        <v>38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11" t="s">
        <v>22</v>
      </c>
      <c r="C6" s="7" t="s">
        <v>11</v>
      </c>
      <c r="D6" s="5" t="s">
        <v>12</v>
      </c>
      <c r="E6" s="5" t="s">
        <v>23</v>
      </c>
      <c r="F6" s="5" t="s">
        <v>39</v>
      </c>
      <c r="G6" s="6">
        <f>19000</f>
        <v>19000</v>
      </c>
      <c r="H6" s="6">
        <f>375</f>
        <v>375</v>
      </c>
      <c r="I6" s="6">
        <f>250</f>
        <v>250</v>
      </c>
      <c r="J6" s="6">
        <f>SUM(G6:I6)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48</v>
      </c>
      <c r="B7" s="3" t="s">
        <v>24</v>
      </c>
      <c r="C7" s="4" t="s">
        <v>11</v>
      </c>
      <c r="D7" s="5" t="s">
        <v>12</v>
      </c>
      <c r="E7" s="5" t="s">
        <v>64</v>
      </c>
      <c r="F7" s="5" t="s">
        <v>40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49</v>
      </c>
      <c r="B8" s="3" t="s">
        <v>25</v>
      </c>
      <c r="C8" s="4" t="s">
        <v>11</v>
      </c>
      <c r="D8" s="5" t="s">
        <v>19</v>
      </c>
      <c r="E8" s="5" t="s">
        <v>26</v>
      </c>
      <c r="F8" s="5" t="s">
        <v>41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50</v>
      </c>
      <c r="B9" s="3" t="s">
        <v>27</v>
      </c>
      <c r="C9" s="7" t="s">
        <v>11</v>
      </c>
      <c r="D9" s="5" t="s">
        <v>12</v>
      </c>
      <c r="E9" s="5" t="s">
        <v>65</v>
      </c>
      <c r="F9" s="5" t="s">
        <v>42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51</v>
      </c>
      <c r="B10" s="3" t="s">
        <v>28</v>
      </c>
      <c r="C10" s="4" t="s">
        <v>11</v>
      </c>
      <c r="D10" s="5" t="s">
        <v>12</v>
      </c>
      <c r="E10" s="5" t="s">
        <v>66</v>
      </c>
      <c r="F10" s="5" t="s">
        <v>43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52</v>
      </c>
      <c r="B11" s="3" t="s">
        <v>57</v>
      </c>
      <c r="C11" s="4" t="s">
        <v>11</v>
      </c>
      <c r="D11" s="5" t="s">
        <v>19</v>
      </c>
      <c r="E11" s="5" t="s">
        <v>58</v>
      </c>
      <c r="F11" s="5" t="s">
        <v>43</v>
      </c>
      <c r="G11" s="8">
        <v>16000</v>
      </c>
      <c r="H11" s="8">
        <v>375</v>
      </c>
      <c r="I11" s="8"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53</v>
      </c>
      <c r="B12" s="3" t="s">
        <v>29</v>
      </c>
      <c r="C12" s="4" t="s">
        <v>11</v>
      </c>
      <c r="D12" s="5" t="s">
        <v>19</v>
      </c>
      <c r="E12" s="5" t="s">
        <v>67</v>
      </c>
      <c r="F12" s="5" t="s">
        <v>43</v>
      </c>
      <c r="G12" s="8">
        <v>16000</v>
      </c>
      <c r="H12" s="8">
        <v>375</v>
      </c>
      <c r="I12" s="8"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54</v>
      </c>
      <c r="B13" s="3" t="s">
        <v>69</v>
      </c>
      <c r="C13" s="4" t="s">
        <v>11</v>
      </c>
      <c r="D13" s="5" t="s">
        <v>12</v>
      </c>
      <c r="E13" s="5" t="s">
        <v>68</v>
      </c>
      <c r="F13" s="5" t="s">
        <v>44</v>
      </c>
      <c r="G13" s="6">
        <f>19000</f>
        <v>19000</v>
      </c>
      <c r="H13" s="6">
        <f>375</f>
        <v>375</v>
      </c>
      <c r="I13" s="6">
        <f>250</f>
        <v>250</v>
      </c>
      <c r="J13" s="6">
        <f t="shared" ref="J13" si="2">(G13+H13+I13)</f>
        <v>19625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55</v>
      </c>
      <c r="B14" s="3" t="s">
        <v>70</v>
      </c>
      <c r="C14" s="4" t="s">
        <v>11</v>
      </c>
      <c r="D14" s="5" t="s">
        <v>19</v>
      </c>
      <c r="E14" s="5" t="s">
        <v>71</v>
      </c>
      <c r="F14" s="5" t="s">
        <v>44</v>
      </c>
      <c r="G14" s="6">
        <f>16000</f>
        <v>16000</v>
      </c>
      <c r="H14" s="6">
        <f>375</f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30</v>
      </c>
      <c r="B15" s="3" t="s">
        <v>76</v>
      </c>
      <c r="C15" s="4" t="s">
        <v>11</v>
      </c>
      <c r="D15" s="5" t="s">
        <v>19</v>
      </c>
      <c r="E15" s="5" t="s">
        <v>77</v>
      </c>
      <c r="F15" s="5" t="s">
        <v>44</v>
      </c>
      <c r="G15" s="6">
        <f>16000</f>
        <v>16000</v>
      </c>
      <c r="H15" s="6">
        <f>375</f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56</v>
      </c>
      <c r="B16" s="3" t="s">
        <v>72</v>
      </c>
      <c r="C16" s="4" t="s">
        <v>11</v>
      </c>
      <c r="D16" s="5" t="s">
        <v>12</v>
      </c>
      <c r="E16" s="5" t="s">
        <v>73</v>
      </c>
      <c r="F16" s="5" t="s">
        <v>34</v>
      </c>
      <c r="G16" s="6">
        <v>15000</v>
      </c>
      <c r="H16" s="6">
        <f>375</f>
        <v>375</v>
      </c>
      <c r="I16" s="6">
        <f>250</f>
        <v>250</v>
      </c>
      <c r="J16" s="6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59</v>
      </c>
      <c r="B17" s="3" t="s">
        <v>82</v>
      </c>
      <c r="C17" s="4" t="s">
        <v>11</v>
      </c>
      <c r="D17" s="5" t="s">
        <v>14</v>
      </c>
      <c r="E17" s="5" t="s">
        <v>31</v>
      </c>
      <c r="F17" s="5" t="s">
        <v>34</v>
      </c>
      <c r="G17" s="6">
        <f>23000/30*30</f>
        <v>23000</v>
      </c>
      <c r="H17" s="6">
        <f>375/30*30</f>
        <v>375</v>
      </c>
      <c r="I17" s="6">
        <f>250/30*30</f>
        <v>250.00000000000003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60</v>
      </c>
      <c r="B18" s="3" t="s">
        <v>80</v>
      </c>
      <c r="C18" s="4" t="s">
        <v>11</v>
      </c>
      <c r="D18" s="5" t="s">
        <v>14</v>
      </c>
      <c r="E18" s="5" t="s">
        <v>32</v>
      </c>
      <c r="F18" s="5" t="s">
        <v>34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74</v>
      </c>
      <c r="B19" s="3" t="s">
        <v>83</v>
      </c>
      <c r="C19" s="7" t="s">
        <v>11</v>
      </c>
      <c r="D19" s="5" t="s">
        <v>14</v>
      </c>
      <c r="E19" s="5" t="s">
        <v>79</v>
      </c>
      <c r="F19" s="5" t="s">
        <v>34</v>
      </c>
      <c r="G19" s="6">
        <v>22000</v>
      </c>
      <c r="H19" s="6">
        <v>375</v>
      </c>
      <c r="I19" s="6">
        <v>250</v>
      </c>
      <c r="J19" s="6">
        <f>G19+H19+I19</f>
        <v>22625</v>
      </c>
      <c r="K19" s="6">
        <v>0</v>
      </c>
      <c r="L19" s="6">
        <v>0</v>
      </c>
      <c r="M19" s="6">
        <v>0</v>
      </c>
    </row>
    <row r="20" spans="1:13" ht="36" x14ac:dyDescent="0.3">
      <c r="A20" s="2" t="s">
        <v>75</v>
      </c>
      <c r="B20" s="3" t="s">
        <v>81</v>
      </c>
      <c r="C20" s="4" t="s">
        <v>11</v>
      </c>
      <c r="D20" s="5" t="s">
        <v>14</v>
      </c>
      <c r="E20" s="5" t="s">
        <v>78</v>
      </c>
      <c r="F20" s="5" t="s">
        <v>34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MAYO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2024-05-27T15:22:44Z</cp:lastPrinted>
  <dcterms:created xsi:type="dcterms:W3CDTF">2022-03-28T17:17:51Z</dcterms:created>
  <dcterms:modified xsi:type="dcterms:W3CDTF">2024-05-27T15:35:35Z</dcterms:modified>
</cp:coreProperties>
</file>